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9720" windowHeight="6285" activeTab="3"/>
  </bookViews>
  <sheets>
    <sheet name="1" sheetId="1" r:id="rId1"/>
    <sheet name="2" sheetId="2" r:id="rId2"/>
    <sheet name="3" sheetId="3" r:id="rId3"/>
    <sheet name="6" sheetId="4" r:id="rId4"/>
  </sheets>
  <externalReferences>
    <externalReference r:id="rId7"/>
    <externalReference r:id="rId8"/>
    <externalReference r:id="rId9"/>
    <externalReference r:id="rId10"/>
  </externalReferences>
  <definedNames>
    <definedName name="BEx1IE0ZP7RIFM9FI24S9I6AAJ14" hidden="1">'[1]Table'!#REF!</definedName>
    <definedName name="BEx1IKRPW8MLB9Y485M1TL2IT9SH" hidden="1">'[1]Table'!#REF!</definedName>
    <definedName name="BEx1J7E8VCGLPYU82QXVUG5N3ZAI" hidden="1">'[1]Table'!#REF!</definedName>
    <definedName name="BEx1KUVWMB0QCWA3RBE4CADFVRIS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DDE_LINK1" localSheetId="1">'2'!#REF!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<sst xmlns="http://schemas.openxmlformats.org/spreadsheetml/2006/main" count="477" uniqueCount="300">
  <si>
    <t>507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</si>
  <si>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</si>
  <si>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</si>
  <si>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</si>
  <si>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</si>
  <si>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000 1 01 02000 01 0000 110</t>
  </si>
  <si>
    <t>Налог на доходы физических лиц</t>
  </si>
  <si>
    <t>000 2 00 00000 00 0000 000</t>
  </si>
  <si>
    <t>БЕЗВОЗМЕЗДНЫЕ ПОСТУПЛЕНИЯ</t>
  </si>
  <si>
    <t xml:space="preserve">                                                                                                     депутатов от</t>
  </si>
  <si>
    <t>100 1 03 02230 01 0000 110</t>
  </si>
  <si>
    <t>100 1 03 02240 01 0000 110</t>
  </si>
  <si>
    <t>100 1 03 02250 01 0000 110</t>
  </si>
  <si>
    <t>1</t>
  </si>
  <si>
    <t>2</t>
  </si>
  <si>
    <t>3</t>
  </si>
  <si>
    <t>4</t>
  </si>
  <si>
    <t>Предоставление  субсидий  бюджетным,  автономным  учреждениям и иным некоммерческим организациям</t>
  </si>
  <si>
    <t>Всего, бюджет Рябининского сельского поселения</t>
  </si>
  <si>
    <t>Непрограммные мероприятия</t>
  </si>
  <si>
    <t xml:space="preserve">Обеспечение деятельности органов местного самоуправления </t>
  </si>
  <si>
    <t>Уплата членских взносов в ассоциацию Совет муниципальных образований Пермского края</t>
  </si>
  <si>
    <t>Мероприятия, осуществляемые органами местного самоуправления, в рамках непрограммных направлений расходов</t>
  </si>
  <si>
    <t>Всего расходов</t>
  </si>
  <si>
    <t>Вед</t>
  </si>
  <si>
    <t/>
  </si>
  <si>
    <t>ОБЩЕГОСУДАРСТВЕННЫЕ ВОПРОСЫ</t>
  </si>
  <si>
    <t>КУЛЬТУРА, КИНЕМАТОГРАФИЯ</t>
  </si>
  <si>
    <t>СОЦИАЛЬНАЯ ПОЛИТИКА</t>
  </si>
  <si>
    <t>НАЦИОНАЛЬНАЯ ЭКОНОМИКА</t>
  </si>
  <si>
    <t>ЖИЛИЩНО-КОММУНАЛЬНОЕ ХОЗЯЙСТВО</t>
  </si>
  <si>
    <t>Код дохода</t>
  </si>
  <si>
    <t>Наименование доходов</t>
  </si>
  <si>
    <t xml:space="preserve"> ВСЕГО ДОХОДОВ</t>
  </si>
  <si>
    <t>(в рублях)</t>
  </si>
  <si>
    <t>000 1 01 02010 01 1000 110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</si>
  <si>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</si>
  <si>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507 1 11 05035 10 0000 120</t>
  </si>
  <si>
    <t>507 2 02 04999 10 0000 151</t>
  </si>
  <si>
    <t>507 1 08 04020 01 0000 110</t>
  </si>
  <si>
    <t>507 1 11 09045 10 0000 120</t>
  </si>
  <si>
    <t>НАЛОГИ НА ПРИБЫЛЬ, ДОХОДЫ</t>
  </si>
  <si>
    <t>НАЛОГИ НА СОВОКУПНЫЙ ДОХОД</t>
  </si>
  <si>
    <t>182 1 05 03000 01 0000 110</t>
  </si>
  <si>
    <t>Единый сельскохозяйственный налог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</si>
  <si>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</si>
  <si>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</si>
  <si>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</si>
  <si>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</si>
  <si>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</si>
  <si>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</si>
  <si>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Рз, ПР</t>
  </si>
  <si>
    <t>ЦСР</t>
  </si>
  <si>
    <t>ВР</t>
  </si>
  <si>
    <t>Наименование расходов</t>
  </si>
  <si>
    <t>0100</t>
  </si>
  <si>
    <t>0102</t>
  </si>
  <si>
    <t>Глава муниципального образования</t>
  </si>
  <si>
    <t>0103</t>
  </si>
  <si>
    <t>Содержание автомобильных дорог общего пользования местного значения в зимний и летний периоды</t>
  </si>
  <si>
    <t>Ремонт внутрипоселковых дорог и искусственных сооружений на них в границах населенных пунктов</t>
  </si>
  <si>
    <t xml:space="preserve"> рублей</t>
  </si>
  <si>
    <t>Депутаты представительного органа муниципального образования</t>
  </si>
  <si>
    <t>0104</t>
  </si>
  <si>
    <t>Иные бюджетные ассигнования</t>
  </si>
  <si>
    <t>0113</t>
  </si>
  <si>
    <t>Другие общегосударственные вопросы</t>
  </si>
  <si>
    <t>0400</t>
  </si>
  <si>
    <t>0409</t>
  </si>
  <si>
    <t>Дорожное хозяйство (дорожные фонды)</t>
  </si>
  <si>
    <t>0500</t>
  </si>
  <si>
    <t>0800</t>
  </si>
  <si>
    <t>0801</t>
  </si>
  <si>
    <t>АДМИНИСТРАЦИЯ РЯБИНИНСКОГО СЕЛЬСКОГО ПОСЕЛЕНИЯ</t>
  </si>
  <si>
    <t>Функционирование высшего должностного лица субъетка Российской Федерации и муниципального образования</t>
  </si>
  <si>
    <t>1000</t>
  </si>
  <si>
    <t>1003</t>
  </si>
  <si>
    <t>ВСЕГО РАСХОДОВ</t>
  </si>
  <si>
    <t>Администрация Рябининского сельского поселения</t>
  </si>
  <si>
    <t>Составление протоколов об административных правонарушениях</t>
  </si>
  <si>
    <t xml:space="preserve"> </t>
  </si>
  <si>
    <t>ТРАНСПОРТНЫЙ НАЛОГ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</si>
  <si>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</si>
  <si>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</si>
  <si>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</si>
  <si>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507 2 02 03024 10 0000 151 </t>
  </si>
  <si>
    <t>507 2 02 01001 00 0000 151</t>
  </si>
  <si>
    <t>депутатов от</t>
  </si>
  <si>
    <t>01 00 00 00 00 0000 000</t>
  </si>
  <si>
    <t>ИСТОЧНИКИ ВНУТРЕННЕГО ФИНАНСИРОВАНИЯ ДЕФИЦИТА БЮДЖЕТА</t>
  </si>
  <si>
    <t xml:space="preserve">                                                                                                     к решению Совета</t>
  </si>
  <si>
    <t xml:space="preserve">Налог на доходы физических лиц, с доходов полученных физическими лицами, являющимися налоговыми резидентами Российской федерации  в виде дивидендов  от долевого участия в деятельности организаций  </t>
  </si>
  <si>
    <t>000 1 01 00000 00 0000 000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</si>
  <si>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</si>
  <si>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</si>
  <si>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</si>
  <si>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</si>
  <si>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 находящегося в собственности поселения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</si>
  <si>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000 2 02 01000 00 0000 151</t>
  </si>
  <si>
    <t>000 2 02 03000 00 0000 151</t>
  </si>
  <si>
    <t>Субвенции бюджетам поселений на выполнение передаваемых полномочий субъектов Российской Федерации</t>
  </si>
  <si>
    <t>000 2 02 00000 00 0000 000</t>
  </si>
  <si>
    <t>000 1 11 00000 00 0000 000</t>
  </si>
  <si>
    <t>000 1 08 00000 00 0000 000</t>
  </si>
  <si>
    <t>000 1 06 04000 02 0000 110</t>
  </si>
  <si>
    <t>000 1 05 00000 00 0000 000</t>
  </si>
  <si>
    <t>000 1 06 00000 00 0000 000</t>
  </si>
  <si>
    <t>000 1 06 06000 00 0000 110</t>
  </si>
  <si>
    <t>0111</t>
  </si>
  <si>
    <t>Резервные фонды местных администраций</t>
  </si>
  <si>
    <t>к решению Совета</t>
  </si>
  <si>
    <t>Совет депутатов Рябининского сельского поселения</t>
  </si>
  <si>
    <t>01 05 02 01 10 0000 510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</si>
  <si>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</si>
  <si>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</si>
  <si>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</t>
  </si>
  <si>
    <t>Сумма, руб.</t>
  </si>
  <si>
    <t>Муниципальная программа "Управление имуществом и земельными ресурсами Рябининского сельского поселения"</t>
  </si>
  <si>
    <t>Код классификации источников финансирования дефицита</t>
  </si>
  <si>
    <t>Наименование кода классификации источников финансирования дефицита</t>
  </si>
  <si>
    <t>01 05 00 00 00 0000 000</t>
  </si>
  <si>
    <t xml:space="preserve">Изменение остатков средств на счетах по учету средств бюджета </t>
  </si>
  <si>
    <t>Функционированние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</si>
  <si>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</si>
  <si>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Резервные фонды</t>
  </si>
  <si>
    <t>Социальное обеспечение и иные выплаты населению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</si>
  <si>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бюджета на 2016 год, тыс.рублей</t>
  </si>
  <si>
    <t>01 0 00 00000</t>
  </si>
  <si>
    <t>Муниципальная программа "Развитие сферы культуры Рябининского сельского поселения"</t>
  </si>
  <si>
    <t>01 1 00 00000</t>
  </si>
  <si>
    <t>Подпрограмма «Развитие культуры Рябининского сельского поселения"</t>
  </si>
  <si>
    <t>01 1 01 00000</t>
  </si>
  <si>
    <t>Основное мероприятие "Организация досуга и обеспечение жителей услугами учреждения культуры в Рябининском сельском поселении"</t>
  </si>
  <si>
    <t>01 1 01 00110</t>
  </si>
  <si>
    <t>Обеспечение деятельности (оказание услуг, выполнение работ) муниципальных учреждений (организаций)</t>
  </si>
  <si>
    <t>02 0 00 00000</t>
  </si>
  <si>
    <t>02 1 00 00000</t>
  </si>
  <si>
    <t>02 1 01 00000</t>
  </si>
  <si>
    <t>Основное мероприятие "Регистрация права собственности муниципального имущества"</t>
  </si>
  <si>
    <t>02 1 01 00110</t>
  </si>
  <si>
    <t>Оформление технической документации на объекты муниципального имущества</t>
  </si>
  <si>
    <t>200</t>
  </si>
  <si>
    <t>02 2 00 00000</t>
  </si>
  <si>
    <t>02 2 01 00000</t>
  </si>
  <si>
    <t xml:space="preserve">Основное мероприятие "Оформление и регистрация права муниципальной собственности" </t>
  </si>
  <si>
    <t>02 2 01 00110</t>
  </si>
  <si>
    <t xml:space="preserve">Проведение кадастровых работ на земельные участки </t>
  </si>
  <si>
    <t>03 0 00 00000</t>
  </si>
  <si>
    <t>Муниципальная программа "Содержание и ремонт автомобильных дорог общего пользования в границах населенных пунктов Рябининского сельского поселения"</t>
  </si>
  <si>
    <t xml:space="preserve">03 1 00 00000  </t>
  </si>
  <si>
    <t>Подпрограмма "Содержание автомобильных дорог Рябининского сельского поселения"</t>
  </si>
  <si>
    <t>03 1 01 00000</t>
  </si>
  <si>
    <t>Основное мероприятие "Содержание автомобильных дорог общего пользования местного значения на территории Рябининского сельского поселения"</t>
  </si>
  <si>
    <t>03 1 01 00110</t>
  </si>
  <si>
    <t xml:space="preserve">03 2 00 00000  </t>
  </si>
  <si>
    <t>Подпрограмма "Ремонт автомобильных дорог Рябининского сельского поселения"</t>
  </si>
  <si>
    <t>03 2 01 00000</t>
  </si>
  <si>
    <t>Основное мероприятие "Ремонт автомобильных дорог общего пользования местного значения на территории Рябининского сельского поселения"</t>
  </si>
  <si>
    <t>03 2 01 00110</t>
  </si>
  <si>
    <t>04 0 00 00000</t>
  </si>
  <si>
    <t>Муниципальная программа "Жилищно-коммунальное хозяйство и благоустройство территории Рябининского сельского поселения"</t>
  </si>
  <si>
    <t>04 2 00 00000</t>
  </si>
  <si>
    <t>Подпрограмма «Коммунальное хозяйство»</t>
  </si>
  <si>
    <t>04 2 01 00000</t>
  </si>
  <si>
    <t xml:space="preserve">Основное мероприятие: "Мероприятия по содержанию объектов водопроводного хозяйства" </t>
  </si>
  <si>
    <t>04 2 01 00110</t>
  </si>
  <si>
    <t>Мероприятия в области коммунального хозяйства</t>
  </si>
  <si>
    <t>04 3 00 00000</t>
  </si>
  <si>
    <t>Подпрограмма «Благоустройство»</t>
  </si>
  <si>
    <t>04 3 01 00000</t>
  </si>
  <si>
    <t>Основное мероприятие "Содержание и ремонт линий уличного освещения"</t>
  </si>
  <si>
    <t>04 3 01 00110</t>
  </si>
  <si>
    <t>Выполнение работ связанных с текущим содержанием и обслуживанием электрических линий уличного освещения</t>
  </si>
  <si>
    <t>Закупка товаров, работ и услуг для обеспечения государственных (муниципальных) нужд</t>
  </si>
  <si>
    <t>04 3 01 00120</t>
  </si>
  <si>
    <t xml:space="preserve">Расходы на коммунальные услуги за потребление электроэнергии  </t>
  </si>
  <si>
    <t>90 0 00 00000</t>
  </si>
  <si>
    <t>91 0 00 00000</t>
  </si>
  <si>
    <t>91 0 00 00010</t>
  </si>
  <si>
    <t>91 0 00 00020</t>
  </si>
  <si>
    <t>91 0 00 00030</t>
  </si>
  <si>
    <t>Содержание органов местного самоуправления Рябининского сельского поселения</t>
  </si>
  <si>
    <t>91 0 00 00040</t>
  </si>
  <si>
    <t>91 0 00 2П160</t>
  </si>
  <si>
    <t>92 0 00 0000</t>
  </si>
  <si>
    <t>92 0 00 00010</t>
  </si>
  <si>
    <t>92 0 00 2С020</t>
  </si>
  <si>
    <t>Ведомственная структура расходов бюджета на 2016 год</t>
  </si>
  <si>
    <t>Обеспечение деятельности органов местного самоуправления Рябининского сельского поселения</t>
  </si>
  <si>
    <t>Источники финансирования дефицита бюджета Рябининского сельского поселения на 2016 год</t>
  </si>
  <si>
    <t>0502</t>
  </si>
  <si>
    <t>0503</t>
  </si>
  <si>
    <t>КОММУНАЛЬНОЕ ХОЗЯЙСТВО</t>
  </si>
  <si>
    <t>БЛАГОУСТРОЙСТВО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</si>
  <si>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</si>
  <si>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Подпрограмма "Управление муниципальным имуществом Рябининского сельского поселения"</t>
  </si>
  <si>
    <t>Подпрограмма "Управление земельными ресурсами Рябининского сельского поселения"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</si>
  <si>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</si>
  <si>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 xml:space="preserve">507 2 02 03015 10 0000 151 </t>
  </si>
  <si>
    <t>000 2 02 04000 00 0000 151</t>
  </si>
  <si>
    <t>Иные межбюджетные трансферты</t>
  </si>
  <si>
    <t>507 2 02 04014 10 0000 151</t>
  </si>
  <si>
    <t>03 1 01 00220</t>
  </si>
  <si>
    <t>Содержание муниципальных автомобильных дорог общего пользования местного значения с наименьшей интенсивностью движения</t>
  </si>
  <si>
    <t>91 0 00 51180</t>
  </si>
  <si>
    <t>91 0 00 59300</t>
  </si>
  <si>
    <t>Государственная регистрация актов гражданского состояния</t>
  </si>
  <si>
    <t>Иные межбюджетные трансферты на обслуживание лицевых счетов органов местного самоуправления, муниципальных учреждений</t>
  </si>
  <si>
    <t>04 2 02 00000</t>
  </si>
  <si>
    <t>04 2 02 00410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</si>
  <si>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</si>
  <si>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Основное мероприятие: "Содержание полигона и площадок твердо-бытовых отходов" </t>
  </si>
  <si>
    <t>Содержание полигона и площадок временного накопления твердо-бытовых отходов на территории Чердынского муниципального района</t>
  </si>
  <si>
    <t>0200</t>
  </si>
  <si>
    <t>НАЦИОНАЛЬНАЯ ОБОРОНА</t>
  </si>
  <si>
    <t>0203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</si>
  <si>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</si>
  <si>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</si>
  <si>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(финансого-бюджетного) надзора</t>
  </si>
  <si>
    <t xml:space="preserve">Осуществление первичного воинского учета на территориях, где отсутствуют военные комиссариаты </t>
  </si>
  <si>
    <t>91 0 00 0Ч010</t>
  </si>
  <si>
    <t>Межбюджетные трансферты</t>
  </si>
  <si>
    <t>182 1 01 02010 01 1000 110</t>
  </si>
  <si>
    <t>91 0 00 0Ч020</t>
  </si>
  <si>
    <t>Осуществление внешнего муниципального контроля</t>
  </si>
  <si>
    <t>03 1 02 00000</t>
  </si>
  <si>
    <t>Основное мероприятие: "Организация освещения улиц"</t>
  </si>
  <si>
    <t>03 1 02 00110</t>
  </si>
  <si>
    <t>Оплата за поставку электрической энергии для наружного освещения</t>
  </si>
  <si>
    <t xml:space="preserve">                                                                                                     Приложение № 1</t>
  </si>
  <si>
    <t xml:space="preserve">Распределение доходов бюджета Рябининского сельского поселения по кодам поступлений в бюджет (группам, подгруппам, статьям видам доходов, статьям классификации операций сектора государственного управления, относящихся к доходам бюджета) на 2016 год </t>
  </si>
  <si>
    <t>04 3 02 00000</t>
  </si>
  <si>
    <t>Основное мероприятие: "Благоустройство"</t>
  </si>
  <si>
    <t>04 3 02 00110</t>
  </si>
  <si>
    <t>Оказание услуг по благоустройству</t>
  </si>
  <si>
    <t>91 0 00 00050</t>
  </si>
  <si>
    <t>03 1 02 00120</t>
  </si>
  <si>
    <t>Содержание линий уличного освещения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</si>
  <si>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</si>
  <si>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</si>
  <si>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</si>
  <si>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                                                                                          26.12.2016г. № 105</t>
  </si>
  <si>
    <t>сумма на год</t>
  </si>
  <si>
    <t>изменения</t>
  </si>
  <si>
    <t>сумма с изменениями</t>
  </si>
  <si>
    <t>Доходы от уплаты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</si>
  <si>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</si>
  <si>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</si>
  <si>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</si>
  <si>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182 1 01 02020 01 3000 110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</si>
  <si>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</si>
  <si>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</si>
  <si>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</si>
  <si>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</si>
  <si>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</si>
  <si>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</si>
  <si>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182 1 05 02000 00 0000 110</t>
  </si>
  <si>
    <t>Единый налог на вмененный доход</t>
  </si>
  <si>
    <t>182 1 05 02010 02 1000 110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</si>
  <si>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</si>
  <si>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182 1 05 02010 02 2100 110</t>
  </si>
  <si>
    <t>Единый налог на вмененный доход для отдельных видов деятельности (пени по соответствующему платежу)</t>
  </si>
  <si>
    <t>182 1 05 02010 02 3000 110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</si>
  <si>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</si>
  <si>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</si>
  <si>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</si>
  <si>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</si>
  <si>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Налог на имущество физически лиц, взимаемый по ставкам, применяемым к объектам налогообложения, расположенным в границах поселения  </t>
  </si>
  <si>
    <t>182 1 06 04011 02 1000 110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</si>
  <si>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</si>
  <si>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182 1 06 04011 02 2100 110</t>
  </si>
  <si>
    <t>Транспортный налог с организаций (пени по соответствующему платежу)</t>
  </si>
  <si>
    <t>182 1 06 04012 02 1000 110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</si>
  <si>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</si>
  <si>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182 1 06 04012 02 2100 110</t>
  </si>
  <si>
    <t>Транспортный налог с физических лиц (пени по соответствующему платежу)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</si>
  <si>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</si>
  <si>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</si>
  <si>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</si>
  <si>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</si>
  <si>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</si>
  <si>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</si>
  <si>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</si>
  <si>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</si>
  <si>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</si>
  <si>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</si>
  <si>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</si>
  <si>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</si>
  <si>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Дотации на выравнивание бюджетной обеспеченности</t>
  </si>
  <si>
    <t>507 2 02 02999 10 0000 151</t>
  </si>
  <si>
    <t>Прочие субсидии бюджетам поселений</t>
  </si>
  <si>
    <t>507 2 02 03003 10 0000 151</t>
  </si>
  <si>
    <t>Субвенции бюджетам поселения на государственную регистрацию актов гражданского состояния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</si>
  <si>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</si>
  <si>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в заключенными соглашениями</t>
  </si>
  <si>
    <t>Прочие межбюджетные трансферты, пердаваемые бюджетам поселений</t>
  </si>
  <si>
    <t xml:space="preserve">Приложение № 3 к решению Совета депутатов от 26.12.2016г. № 105 </t>
  </si>
  <si>
    <t>Приложение № 2 к решению Совета депутатов                                               от 26.12.2016г. № 105</t>
  </si>
  <si>
    <t xml:space="preserve">26.12.2016г. № 105 </t>
  </si>
  <si>
    <t>Приложение № 4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</si>
</sst>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0.000"/>
    <numFmt numFmtId="171" formatCode="_-* #,##0.0_р_._-;\-* #,##0.0_р_._-;_-* &quot;-&quot;??_р_._-;_-@_-"/>
    <numFmt numFmtId="172" formatCode="_-* #,##0_р_._-;\-* #,##0_р_._-;_-* &quot;-&quot;??_р_._-;_-@_-"/>
    <numFmt numFmtId="173" formatCode="0.0000"/>
    <numFmt numFmtId="174" formatCode="0.00000"/>
    <numFmt numFmtId="175" formatCode="0.000000"/>
    <numFmt numFmtId="176" formatCode="0.0000000"/>
    <numFmt numFmtId="177" formatCode="[$-FC19]d\ mmmm\ yyyy\ &quot;г.&quot;"/>
    <numFmt numFmtId="178" formatCode="000000"/>
    <numFmt numFmtId="179" formatCode="#,##0.00&quot;р.&quot;"/>
    <numFmt numFmtId="180" formatCode="#,##0.00_ ;\-#,##0.00\ 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"/>
    <numFmt numFmtId="198" formatCode="#,##0.0\ ;\-\ #,##0.0"/>
    <numFmt numFmtId="199" formatCode="000"/>
    <numFmt numFmtId="200" formatCode="?"/>
    <numFmt numFmtId="201" formatCode="d/m;@"/>
    <numFmt numFmtId="202" formatCode="0.00000000"/>
    <numFmt numFmtId="203" formatCode="0.000000000"/>
    <numFmt numFmtId="204" formatCode="0.0000000000"/>
    <numFmt numFmtId="205" formatCode="0.00000000000"/>
    <numFmt numFmtId="206" formatCode="#,##0.000"/>
    <numFmt numFmtId="207" formatCode="0.0%"/>
    <numFmt numFmtId="208" formatCode="_-* #,##0.00\ _D_M_-;\-* #,##0.00\ _D_M_-;_-* &quot;-&quot;??\ _D_M_-;_-@_-"/>
    <numFmt numFmtId="209" formatCode="0.0000%"/>
    <numFmt numFmtId="210" formatCode="#,##0.0_р_."/>
    <numFmt numFmtId="211" formatCode="#,##0.00_р_."/>
    <numFmt numFmtId="212" formatCode="0;[Red]0"/>
    <numFmt numFmtId="213" formatCode="#,##0_р_."/>
    <numFmt numFmtId="214" formatCode="#,##0.000_р_."/>
  </numFmts>
  <fonts count="8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8"/>
      <color indexed="9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0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8" borderId="0" applyNumberFormat="0" applyBorder="0" applyAlignment="0" applyProtection="0"/>
    <xf numFmtId="0" fontId="67" fillId="7" borderId="0" applyNumberFormat="0" applyBorder="0" applyAlignment="0" applyProtection="0"/>
    <xf numFmtId="0" fontId="17" fillId="7" borderId="0" applyNumberFormat="0" applyBorder="0" applyAlignment="0" applyProtection="0"/>
    <xf numFmtId="0" fontId="6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10" borderId="0" applyNumberFormat="0" applyBorder="0" applyAlignment="0" applyProtection="0"/>
    <xf numFmtId="0" fontId="17" fillId="10" borderId="0" applyNumberFormat="0" applyBorder="0" applyAlignment="0" applyProtection="0"/>
    <xf numFmtId="0" fontId="67" fillId="11" borderId="0" applyNumberFormat="0" applyBorder="0" applyAlignment="0" applyProtection="0"/>
    <xf numFmtId="0" fontId="17" fillId="12" borderId="0" applyNumberFormat="0" applyBorder="0" applyAlignment="0" applyProtection="0"/>
    <xf numFmtId="0" fontId="67" fillId="13" borderId="0" applyNumberFormat="0" applyBorder="0" applyAlignment="0" applyProtection="0"/>
    <xf numFmtId="0" fontId="17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67" fillId="18" borderId="0" applyNumberFormat="0" applyBorder="0" applyAlignment="0" applyProtection="0"/>
    <xf numFmtId="0" fontId="17" fillId="6" borderId="0" applyNumberFormat="0" applyBorder="0" applyAlignment="0" applyProtection="0"/>
    <xf numFmtId="0" fontId="67" fillId="19" borderId="0" applyNumberFormat="0" applyBorder="0" applyAlignment="0" applyProtection="0"/>
    <xf numFmtId="0" fontId="17" fillId="3" borderId="0" applyNumberFormat="0" applyBorder="0" applyAlignment="0" applyProtection="0"/>
    <xf numFmtId="0" fontId="6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21" borderId="0" applyNumberFormat="0" applyBorder="0" applyAlignment="0" applyProtection="0"/>
    <xf numFmtId="0" fontId="17" fillId="10" borderId="0" applyNumberFormat="0" applyBorder="0" applyAlignment="0" applyProtection="0"/>
    <xf numFmtId="0" fontId="67" fillId="22" borderId="0" applyNumberFormat="0" applyBorder="0" applyAlignment="0" applyProtection="0"/>
    <xf numFmtId="0" fontId="17" fillId="6" borderId="0" applyNumberFormat="0" applyBorder="0" applyAlignment="0" applyProtection="0"/>
    <xf numFmtId="0" fontId="67" fillId="23" borderId="0" applyNumberFormat="0" applyBorder="0" applyAlignment="0" applyProtection="0"/>
    <xf numFmtId="0" fontId="1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68" fillId="25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18" fillId="3" borderId="0" applyNumberFormat="0" applyBorder="0" applyAlignment="0" applyProtection="0"/>
    <xf numFmtId="0" fontId="68" fillId="20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18" fillId="28" borderId="0" applyNumberFormat="0" applyBorder="0" applyAlignment="0" applyProtection="0"/>
    <xf numFmtId="0" fontId="68" fillId="29" borderId="0" applyNumberFormat="0" applyBorder="0" applyAlignment="0" applyProtection="0"/>
    <xf numFmtId="0" fontId="18" fillId="30" borderId="0" applyNumberFormat="0" applyBorder="0" applyAlignment="0" applyProtection="0"/>
    <xf numFmtId="0" fontId="6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36" fillId="39" borderId="0" applyNumberFormat="0" applyBorder="0" applyAlignment="0" applyProtection="0"/>
    <xf numFmtId="0" fontId="37" fillId="55" borderId="1" applyNumberFormat="0" applyAlignment="0" applyProtection="0"/>
    <xf numFmtId="0" fontId="26" fillId="40" borderId="2" applyNumberFormat="0" applyAlignment="0" applyProtection="0"/>
    <xf numFmtId="0" fontId="25" fillId="56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2" borderId="1" applyNumberFormat="0" applyAlignment="0" applyProtection="0"/>
    <xf numFmtId="0" fontId="43" fillId="0" borderId="6" applyNumberFormat="0" applyFill="0" applyAlignment="0" applyProtection="0"/>
    <xf numFmtId="0" fontId="28" fillId="52" borderId="0" applyNumberFormat="0" applyBorder="0" applyAlignment="0" applyProtection="0"/>
    <xf numFmtId="0" fontId="44" fillId="0" borderId="0">
      <alignment/>
      <protection/>
    </xf>
    <xf numFmtId="0" fontId="14" fillId="51" borderId="7" applyNumberFormat="0" applyFont="0" applyAlignment="0" applyProtection="0"/>
    <xf numFmtId="0" fontId="20" fillId="55" borderId="8" applyNumberFormat="0" applyAlignment="0" applyProtection="0"/>
    <xf numFmtId="0" fontId="14" fillId="0" borderId="0">
      <alignment/>
      <protection/>
    </xf>
    <xf numFmtId="4" fontId="45" fillId="60" borderId="9" applyNumberFormat="0" applyProtection="0">
      <alignment vertical="center"/>
    </xf>
    <xf numFmtId="0" fontId="14" fillId="0" borderId="0">
      <alignment/>
      <protection/>
    </xf>
    <xf numFmtId="4" fontId="4" fillId="60" borderId="10" applyNumberFormat="0" applyProtection="0">
      <alignment vertical="center"/>
    </xf>
    <xf numFmtId="0" fontId="14" fillId="0" borderId="0">
      <alignment/>
      <protection/>
    </xf>
    <xf numFmtId="4" fontId="47" fillId="60" borderId="9" applyNumberFormat="0" applyProtection="0">
      <alignment vertical="center"/>
    </xf>
    <xf numFmtId="0" fontId="14" fillId="0" borderId="0">
      <alignment/>
      <protection/>
    </xf>
    <xf numFmtId="4" fontId="46" fillId="60" borderId="10" applyNumberFormat="0" applyProtection="0">
      <alignment vertical="center"/>
    </xf>
    <xf numFmtId="0" fontId="14" fillId="0" borderId="0">
      <alignment/>
      <protection/>
    </xf>
    <xf numFmtId="4" fontId="45" fillId="60" borderId="9" applyNumberFormat="0" applyProtection="0">
      <alignment horizontal="left" vertical="center" indent="1"/>
    </xf>
    <xf numFmtId="0" fontId="14" fillId="0" borderId="0">
      <alignment/>
      <protection/>
    </xf>
    <xf numFmtId="4" fontId="4" fillId="60" borderId="10" applyNumberFormat="0" applyProtection="0">
      <alignment horizontal="left" vertical="center" indent="1"/>
    </xf>
    <xf numFmtId="0" fontId="14" fillId="0" borderId="0">
      <alignment/>
      <protection/>
    </xf>
    <xf numFmtId="0" fontId="45" fillId="60" borderId="9" applyNumberFormat="0" applyProtection="0">
      <alignment horizontal="left" vertical="top" indent="1"/>
    </xf>
    <xf numFmtId="0" fontId="14" fillId="0" borderId="0">
      <alignment/>
      <protection/>
    </xf>
    <xf numFmtId="0" fontId="48" fillId="60" borderId="9" applyNumberFormat="0" applyProtection="0">
      <alignment horizontal="left" vertical="top" indent="1"/>
    </xf>
    <xf numFmtId="0" fontId="14" fillId="0" borderId="0">
      <alignment/>
      <protection/>
    </xf>
    <xf numFmtId="4" fontId="45" fillId="2" borderId="0" applyNumberFormat="0" applyProtection="0">
      <alignment horizontal="left" vertical="center" indent="1"/>
    </xf>
    <xf numFmtId="0" fontId="14" fillId="0" borderId="0">
      <alignment/>
      <protection/>
    </xf>
    <xf numFmtId="4" fontId="4" fillId="30" borderId="10" applyNumberFormat="0" applyProtection="0">
      <alignment horizontal="left" vertical="center" indent="1"/>
    </xf>
    <xf numFmtId="0" fontId="14" fillId="0" borderId="0">
      <alignment/>
      <protection/>
    </xf>
    <xf numFmtId="4" fontId="34" fillId="7" borderId="9" applyNumberFormat="0" applyProtection="0">
      <alignment horizontal="right" vertical="center"/>
    </xf>
    <xf numFmtId="0" fontId="14" fillId="0" borderId="0">
      <alignment/>
      <protection/>
    </xf>
    <xf numFmtId="4" fontId="4" fillId="7" borderId="10" applyNumberFormat="0" applyProtection="0">
      <alignment horizontal="right" vertical="center"/>
    </xf>
    <xf numFmtId="0" fontId="14" fillId="0" borderId="0">
      <alignment/>
      <protection/>
    </xf>
    <xf numFmtId="4" fontId="34" fillId="3" borderId="9" applyNumberFormat="0" applyProtection="0">
      <alignment horizontal="right" vertical="center"/>
    </xf>
    <xf numFmtId="0" fontId="14" fillId="0" borderId="0">
      <alignment/>
      <protection/>
    </xf>
    <xf numFmtId="4" fontId="4" fillId="61" borderId="10" applyNumberFormat="0" applyProtection="0">
      <alignment horizontal="right" vertical="center"/>
    </xf>
    <xf numFmtId="0" fontId="14" fillId="0" borderId="0">
      <alignment/>
      <protection/>
    </xf>
    <xf numFmtId="4" fontId="34" fillId="62" borderId="9" applyNumberFormat="0" applyProtection="0">
      <alignment horizontal="right" vertical="center"/>
    </xf>
    <xf numFmtId="0" fontId="14" fillId="0" borderId="0">
      <alignment/>
      <protection/>
    </xf>
    <xf numFmtId="4" fontId="4" fillId="62" borderId="11" applyNumberFormat="0" applyProtection="0">
      <alignment horizontal="right" vertical="center"/>
    </xf>
    <xf numFmtId="0" fontId="14" fillId="0" borderId="0">
      <alignment/>
      <protection/>
    </xf>
    <xf numFmtId="4" fontId="34" fillId="24" borderId="9" applyNumberFormat="0" applyProtection="0">
      <alignment horizontal="right" vertical="center"/>
    </xf>
    <xf numFmtId="0" fontId="14" fillId="0" borderId="0">
      <alignment/>
      <protection/>
    </xf>
    <xf numFmtId="4" fontId="4" fillId="24" borderId="10" applyNumberFormat="0" applyProtection="0">
      <alignment horizontal="right" vertical="center"/>
    </xf>
    <xf numFmtId="0" fontId="14" fillId="0" borderId="0">
      <alignment/>
      <protection/>
    </xf>
    <xf numFmtId="4" fontId="34" fillId="31" borderId="9" applyNumberFormat="0" applyProtection="0">
      <alignment horizontal="right" vertical="center"/>
    </xf>
    <xf numFmtId="0" fontId="14" fillId="0" borderId="0">
      <alignment/>
      <protection/>
    </xf>
    <xf numFmtId="4" fontId="4" fillId="31" borderId="10" applyNumberFormat="0" applyProtection="0">
      <alignment horizontal="right" vertical="center"/>
    </xf>
    <xf numFmtId="0" fontId="14" fillId="0" borderId="0">
      <alignment/>
      <protection/>
    </xf>
    <xf numFmtId="4" fontId="34" fillId="63" borderId="9" applyNumberFormat="0" applyProtection="0">
      <alignment horizontal="right" vertical="center"/>
    </xf>
    <xf numFmtId="0" fontId="14" fillId="0" borderId="0">
      <alignment/>
      <protection/>
    </xf>
    <xf numFmtId="4" fontId="4" fillId="63" borderId="10" applyNumberFormat="0" applyProtection="0">
      <alignment horizontal="right" vertical="center"/>
    </xf>
    <xf numFmtId="0" fontId="14" fillId="0" borderId="0">
      <alignment/>
      <protection/>
    </xf>
    <xf numFmtId="4" fontId="34" fillId="16" borderId="9" applyNumberFormat="0" applyProtection="0">
      <alignment horizontal="right" vertical="center"/>
    </xf>
    <xf numFmtId="0" fontId="14" fillId="0" borderId="0">
      <alignment/>
      <protection/>
    </xf>
    <xf numFmtId="4" fontId="4" fillId="16" borderId="10" applyNumberFormat="0" applyProtection="0">
      <alignment horizontal="right" vertical="center"/>
    </xf>
    <xf numFmtId="0" fontId="14" fillId="0" borderId="0">
      <alignment/>
      <protection/>
    </xf>
    <xf numFmtId="4" fontId="34" fillId="64" borderId="9" applyNumberFormat="0" applyProtection="0">
      <alignment horizontal="right" vertical="center"/>
    </xf>
    <xf numFmtId="0" fontId="14" fillId="0" borderId="0">
      <alignment/>
      <protection/>
    </xf>
    <xf numFmtId="4" fontId="4" fillId="64" borderId="10" applyNumberFormat="0" applyProtection="0">
      <alignment horizontal="right" vertical="center"/>
    </xf>
    <xf numFmtId="0" fontId="14" fillId="0" borderId="0">
      <alignment/>
      <protection/>
    </xf>
    <xf numFmtId="4" fontId="34" fillId="20" borderId="9" applyNumberFormat="0" applyProtection="0">
      <alignment horizontal="right" vertical="center"/>
    </xf>
    <xf numFmtId="0" fontId="14" fillId="0" borderId="0">
      <alignment/>
      <protection/>
    </xf>
    <xf numFmtId="4" fontId="4" fillId="20" borderId="10" applyNumberFormat="0" applyProtection="0">
      <alignment horizontal="right" vertical="center"/>
    </xf>
    <xf numFmtId="0" fontId="14" fillId="0" borderId="0">
      <alignment/>
      <protection/>
    </xf>
    <xf numFmtId="4" fontId="45" fillId="65" borderId="12" applyNumberFormat="0" applyProtection="0">
      <alignment horizontal="left" vertical="center" indent="1"/>
    </xf>
    <xf numFmtId="0" fontId="14" fillId="0" borderId="0">
      <alignment/>
      <protection/>
    </xf>
    <xf numFmtId="4" fontId="4" fillId="65" borderId="11" applyNumberFormat="0" applyProtection="0">
      <alignment horizontal="left" vertical="center" indent="1"/>
    </xf>
    <xf numFmtId="0" fontId="14" fillId="0" borderId="0">
      <alignment/>
      <protection/>
    </xf>
    <xf numFmtId="4" fontId="34" fillId="66" borderId="0" applyNumberFormat="0" applyProtection="0">
      <alignment horizontal="left" vertical="center" indent="1"/>
    </xf>
    <xf numFmtId="0" fontId="14" fillId="0" borderId="0">
      <alignment/>
      <protection/>
    </xf>
    <xf numFmtId="4" fontId="14" fillId="15" borderId="11" applyNumberFormat="0" applyProtection="0">
      <alignment horizontal="left" vertical="center" indent="1"/>
    </xf>
    <xf numFmtId="0" fontId="14" fillId="0" borderId="0">
      <alignment/>
      <protection/>
    </xf>
    <xf numFmtId="4" fontId="49" fillId="15" borderId="0" applyNumberFormat="0" applyProtection="0">
      <alignment horizontal="left" vertical="center" indent="1"/>
    </xf>
    <xf numFmtId="0" fontId="14" fillId="0" borderId="0">
      <alignment/>
      <protection/>
    </xf>
    <xf numFmtId="4" fontId="14" fillId="15" borderId="11" applyNumberFormat="0" applyProtection="0">
      <alignment horizontal="left" vertical="center" indent="1"/>
    </xf>
    <xf numFmtId="0" fontId="14" fillId="0" borderId="0">
      <alignment/>
      <protection/>
    </xf>
    <xf numFmtId="4" fontId="34" fillId="2" borderId="9" applyNumberFormat="0" applyProtection="0">
      <alignment horizontal="right" vertical="center"/>
    </xf>
    <xf numFmtId="0" fontId="14" fillId="0" borderId="0">
      <alignment/>
      <protection/>
    </xf>
    <xf numFmtId="4" fontId="4" fillId="2" borderId="10" applyNumberFormat="0" applyProtection="0">
      <alignment horizontal="right" vertical="center"/>
    </xf>
    <xf numFmtId="0" fontId="14" fillId="0" borderId="0">
      <alignment/>
      <protection/>
    </xf>
    <xf numFmtId="4" fontId="34" fillId="66" borderId="0" applyNumberFormat="0" applyProtection="0">
      <alignment horizontal="left" vertical="center" indent="1"/>
    </xf>
    <xf numFmtId="0" fontId="14" fillId="0" borderId="0">
      <alignment/>
      <protection/>
    </xf>
    <xf numFmtId="4" fontId="4" fillId="66" borderId="11" applyNumberFormat="0" applyProtection="0">
      <alignment horizontal="left" vertical="center" indent="1"/>
    </xf>
    <xf numFmtId="0" fontId="14" fillId="0" borderId="0">
      <alignment/>
      <protection/>
    </xf>
    <xf numFmtId="4" fontId="34" fillId="2" borderId="0" applyNumberFormat="0" applyProtection="0">
      <alignment horizontal="left" vertical="center" indent="1"/>
    </xf>
    <xf numFmtId="0" fontId="14" fillId="0" borderId="0">
      <alignment/>
      <protection/>
    </xf>
    <xf numFmtId="4" fontId="4" fillId="2" borderId="11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4" fillId="17" borderId="10" applyNumberFormat="0" applyProtection="0">
      <alignment horizontal="left" vertical="center" indent="1"/>
    </xf>
    <xf numFmtId="0" fontId="14" fillId="15" borderId="9" applyNumberFormat="0" applyProtection="0">
      <alignment horizontal="left" vertical="center" indent="1"/>
    </xf>
    <xf numFmtId="0" fontId="14" fillId="15" borderId="9" applyNumberFormat="0" applyProtection="0">
      <alignment horizontal="left" vertical="center" indent="1"/>
    </xf>
    <xf numFmtId="0" fontId="14" fillId="0" borderId="0">
      <alignment/>
      <protection/>
    </xf>
    <xf numFmtId="0" fontId="14" fillId="15" borderId="9" applyNumberFormat="0" applyProtection="0">
      <alignment horizontal="left" vertical="top" indent="1"/>
    </xf>
    <xf numFmtId="0" fontId="14" fillId="0" borderId="0">
      <alignment/>
      <protection/>
    </xf>
    <xf numFmtId="0" fontId="4" fillId="15" borderId="9" applyNumberFormat="0" applyProtection="0">
      <alignment horizontal="left" vertical="top" indent="1"/>
    </xf>
    <xf numFmtId="0" fontId="4" fillId="67" borderId="10" applyNumberFormat="0" applyProtection="0">
      <alignment horizontal="left" vertical="center" indent="1"/>
    </xf>
    <xf numFmtId="0" fontId="4" fillId="67" borderId="10" applyNumberFormat="0" applyProtection="0">
      <alignment horizontal="left" vertical="center" indent="1"/>
    </xf>
    <xf numFmtId="0" fontId="14" fillId="2" borderId="9" applyNumberFormat="0" applyProtection="0">
      <alignment horizontal="left" vertical="center" indent="1"/>
    </xf>
    <xf numFmtId="0" fontId="14" fillId="0" borderId="0">
      <alignment/>
      <protection/>
    </xf>
    <xf numFmtId="0" fontId="14" fillId="2" borderId="9" applyNumberFormat="0" applyProtection="0">
      <alignment horizontal="left" vertical="top" indent="1"/>
    </xf>
    <xf numFmtId="0" fontId="14" fillId="0" borderId="0">
      <alignment/>
      <protection/>
    </xf>
    <xf numFmtId="0" fontId="4" fillId="2" borderId="9" applyNumberFormat="0" applyProtection="0">
      <alignment horizontal="left" vertical="top" indent="1"/>
    </xf>
    <xf numFmtId="0" fontId="4" fillId="6" borderId="10" applyNumberFormat="0" applyProtection="0">
      <alignment horizontal="left" vertical="center" indent="1"/>
    </xf>
    <xf numFmtId="0" fontId="4" fillId="6" borderId="10" applyNumberFormat="0" applyProtection="0">
      <alignment horizontal="left" vertical="center" indent="1"/>
    </xf>
    <xf numFmtId="0" fontId="14" fillId="6" borderId="9" applyNumberFormat="0" applyProtection="0">
      <alignment horizontal="left" vertical="center" indent="1"/>
    </xf>
    <xf numFmtId="0" fontId="14" fillId="0" borderId="0">
      <alignment/>
      <protection/>
    </xf>
    <xf numFmtId="0" fontId="14" fillId="6" borderId="9" applyNumberFormat="0" applyProtection="0">
      <alignment horizontal="left" vertical="top" indent="1"/>
    </xf>
    <xf numFmtId="0" fontId="14" fillId="0" borderId="0">
      <alignment/>
      <protection/>
    </xf>
    <xf numFmtId="0" fontId="4" fillId="6" borderId="9" applyNumberFormat="0" applyProtection="0">
      <alignment horizontal="left" vertical="top" indent="1"/>
    </xf>
    <xf numFmtId="0" fontId="14" fillId="0" borderId="0">
      <alignment/>
      <protection/>
    </xf>
    <xf numFmtId="0" fontId="14" fillId="66" borderId="9" applyNumberFormat="0" applyProtection="0">
      <alignment horizontal="left" vertical="center" indent="1"/>
    </xf>
    <xf numFmtId="0" fontId="14" fillId="0" borderId="0">
      <alignment/>
      <protection/>
    </xf>
    <xf numFmtId="0" fontId="4" fillId="66" borderId="10" applyNumberFormat="0" applyProtection="0">
      <alignment horizontal="left" vertical="center" indent="1"/>
    </xf>
    <xf numFmtId="0" fontId="14" fillId="0" borderId="0">
      <alignment/>
      <protection/>
    </xf>
    <xf numFmtId="0" fontId="14" fillId="66" borderId="9" applyNumberFormat="0" applyProtection="0">
      <alignment horizontal="left" vertical="top" indent="1"/>
    </xf>
    <xf numFmtId="0" fontId="14" fillId="0" borderId="0">
      <alignment/>
      <protection/>
    </xf>
    <xf numFmtId="0" fontId="4" fillId="66" borderId="9" applyNumberFormat="0" applyProtection="0">
      <alignment horizontal="left" vertical="top" indent="1"/>
    </xf>
    <xf numFmtId="0" fontId="14" fillId="0" borderId="0">
      <alignment/>
      <protection/>
    </xf>
    <xf numFmtId="0" fontId="14" fillId="5" borderId="13" applyNumberFormat="0">
      <alignment/>
      <protection locked="0"/>
    </xf>
    <xf numFmtId="0" fontId="14" fillId="0" borderId="0">
      <alignment/>
      <protection/>
    </xf>
    <xf numFmtId="0" fontId="4" fillId="5" borderId="14" applyNumberFormat="0">
      <alignment/>
      <protection locked="0"/>
    </xf>
    <xf numFmtId="0" fontId="50" fillId="15" borderId="15" applyBorder="0">
      <alignment/>
      <protection/>
    </xf>
    <xf numFmtId="0" fontId="14" fillId="0" borderId="0">
      <alignment/>
      <protection/>
    </xf>
    <xf numFmtId="4" fontId="34" fillId="4" borderId="9" applyNumberFormat="0" applyProtection="0">
      <alignment vertical="center"/>
    </xf>
    <xf numFmtId="0" fontId="14" fillId="0" borderId="0">
      <alignment/>
      <protection/>
    </xf>
    <xf numFmtId="4" fontId="51" fillId="4" borderId="9" applyNumberFormat="0" applyProtection="0">
      <alignment vertical="center"/>
    </xf>
    <xf numFmtId="0" fontId="14" fillId="0" borderId="0">
      <alignment/>
      <protection/>
    </xf>
    <xf numFmtId="4" fontId="52" fillId="4" borderId="9" applyNumberFormat="0" applyProtection="0">
      <alignment vertical="center"/>
    </xf>
    <xf numFmtId="0" fontId="14" fillId="0" borderId="0">
      <alignment/>
      <protection/>
    </xf>
    <xf numFmtId="4" fontId="46" fillId="4" borderId="13" applyNumberFormat="0" applyProtection="0">
      <alignment vertical="center"/>
    </xf>
    <xf numFmtId="0" fontId="14" fillId="0" borderId="0">
      <alignment/>
      <protection/>
    </xf>
    <xf numFmtId="4" fontId="34" fillId="4" borderId="9" applyNumberFormat="0" applyProtection="0">
      <alignment horizontal="left" vertical="center" indent="1"/>
    </xf>
    <xf numFmtId="0" fontId="14" fillId="0" borderId="0">
      <alignment/>
      <protection/>
    </xf>
    <xf numFmtId="4" fontId="51" fillId="17" borderId="9" applyNumberFormat="0" applyProtection="0">
      <alignment horizontal="left" vertical="center" indent="1"/>
    </xf>
    <xf numFmtId="0" fontId="14" fillId="0" borderId="0">
      <alignment/>
      <protection/>
    </xf>
    <xf numFmtId="0" fontId="34" fillId="4" borderId="9" applyNumberFormat="0" applyProtection="0">
      <alignment horizontal="left" vertical="top" indent="1"/>
    </xf>
    <xf numFmtId="0" fontId="14" fillId="0" borderId="0">
      <alignment/>
      <protection/>
    </xf>
    <xf numFmtId="0" fontId="51" fillId="4" borderId="9" applyNumberFormat="0" applyProtection="0">
      <alignment horizontal="left" vertical="top" indent="1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4" fontId="4" fillId="0" borderId="10" applyNumberFormat="0" applyProtection="0">
      <alignment horizontal="right" vertical="center"/>
    </xf>
    <xf numFmtId="0" fontId="14" fillId="0" borderId="0">
      <alignment/>
      <protection/>
    </xf>
    <xf numFmtId="4" fontId="52" fillId="66" borderId="9" applyNumberFormat="0" applyProtection="0">
      <alignment horizontal="right" vertical="center"/>
    </xf>
    <xf numFmtId="0" fontId="14" fillId="0" borderId="0">
      <alignment/>
      <protection/>
    </xf>
    <xf numFmtId="4" fontId="46" fillId="5" borderId="10" applyNumberFormat="0" applyProtection="0">
      <alignment horizontal="right" vertical="center"/>
    </xf>
    <xf numFmtId="0" fontId="14" fillId="0" borderId="0">
      <alignment/>
      <protection/>
    </xf>
    <xf numFmtId="4" fontId="34" fillId="2" borderId="9" applyNumberFormat="0" applyProtection="0">
      <alignment horizontal="left" vertical="center" inden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2" borderId="9" applyNumberFormat="0" applyProtection="0">
      <alignment horizontal="left" vertical="top" indent="1"/>
    </xf>
    <xf numFmtId="0" fontId="14" fillId="0" borderId="0">
      <alignment/>
      <protection/>
    </xf>
    <xf numFmtId="0" fontId="51" fillId="2" borderId="9" applyNumberFormat="0" applyProtection="0">
      <alignment horizontal="left" vertical="top" indent="1"/>
    </xf>
    <xf numFmtId="0" fontId="14" fillId="0" borderId="0">
      <alignment/>
      <protection/>
    </xf>
    <xf numFmtId="4" fontId="54" fillId="68" borderId="0" applyNumberFormat="0" applyProtection="0">
      <alignment horizontal="left" vertical="center" indent="1"/>
    </xf>
    <xf numFmtId="0" fontId="14" fillId="0" borderId="0">
      <alignment/>
      <protection/>
    </xf>
    <xf numFmtId="4" fontId="53" fillId="68" borderId="11" applyNumberFormat="0" applyProtection="0">
      <alignment horizontal="left" vertical="center" indent="1"/>
    </xf>
    <xf numFmtId="0" fontId="4" fillId="69" borderId="13">
      <alignment/>
      <protection/>
    </xf>
    <xf numFmtId="0" fontId="14" fillId="0" borderId="0">
      <alignment/>
      <protection/>
    </xf>
    <xf numFmtId="4" fontId="56" fillId="66" borderId="9" applyNumberFormat="0" applyProtection="0">
      <alignment horizontal="right" vertical="center"/>
    </xf>
    <xf numFmtId="0" fontId="14" fillId="0" borderId="0">
      <alignment/>
      <protection/>
    </xf>
    <xf numFmtId="4" fontId="55" fillId="5" borderId="10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68" fillId="70" borderId="0" applyNumberFormat="0" applyBorder="0" applyAlignment="0" applyProtection="0"/>
    <xf numFmtId="0" fontId="18" fillId="71" borderId="0" applyNumberFormat="0" applyBorder="0" applyAlignment="0" applyProtection="0"/>
    <xf numFmtId="0" fontId="68" fillId="72" borderId="0" applyNumberFormat="0" applyBorder="0" applyAlignment="0" applyProtection="0"/>
    <xf numFmtId="0" fontId="18" fillId="62" borderId="0" applyNumberFormat="0" applyBorder="0" applyAlignment="0" applyProtection="0"/>
    <xf numFmtId="0" fontId="68" fillId="73" borderId="0" applyNumberFormat="0" applyBorder="0" applyAlignment="0" applyProtection="0"/>
    <xf numFmtId="0" fontId="18" fillId="16" borderId="0" applyNumberFormat="0" applyBorder="0" applyAlignment="0" applyProtection="0"/>
    <xf numFmtId="0" fontId="68" fillId="74" borderId="0" applyNumberFormat="0" applyBorder="0" applyAlignment="0" applyProtection="0"/>
    <xf numFmtId="0" fontId="18" fillId="28" borderId="0" applyNumberFormat="0" applyBorder="0" applyAlignment="0" applyProtection="0"/>
    <xf numFmtId="0" fontId="68" fillId="75" borderId="0" applyNumberFormat="0" applyBorder="0" applyAlignment="0" applyProtection="0"/>
    <xf numFmtId="0" fontId="18" fillId="30" borderId="0" applyNumberFormat="0" applyBorder="0" applyAlignment="0" applyProtection="0"/>
    <xf numFmtId="0" fontId="68" fillId="76" borderId="0" applyNumberFormat="0" applyBorder="0" applyAlignment="0" applyProtection="0"/>
    <xf numFmtId="0" fontId="18" fillId="63" borderId="0" applyNumberFormat="0" applyBorder="0" applyAlignment="0" applyProtection="0"/>
    <xf numFmtId="0" fontId="69" fillId="77" borderId="17" applyNumberFormat="0" applyAlignment="0" applyProtection="0"/>
    <xf numFmtId="0" fontId="19" fillId="14" borderId="1" applyNumberFormat="0" applyAlignment="0" applyProtection="0"/>
    <xf numFmtId="0" fontId="70" fillId="78" borderId="18" applyNumberFormat="0" applyAlignment="0" applyProtection="0"/>
    <xf numFmtId="0" fontId="20" fillId="17" borderId="8" applyNumberFormat="0" applyAlignment="0" applyProtection="0"/>
    <xf numFmtId="0" fontId="71" fillId="78" borderId="17" applyNumberFormat="0" applyAlignment="0" applyProtection="0"/>
    <xf numFmtId="0" fontId="21" fillId="1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19" applyNumberFormat="0" applyFill="0" applyAlignment="0" applyProtection="0"/>
    <xf numFmtId="0" fontId="22" fillId="0" borderId="20" applyNumberFormat="0" applyFill="0" applyAlignment="0" applyProtection="0"/>
    <xf numFmtId="0" fontId="73" fillId="0" borderId="21" applyNumberFormat="0" applyFill="0" applyAlignment="0" applyProtection="0"/>
    <xf numFmtId="0" fontId="23" fillId="0" borderId="4" applyNumberFormat="0" applyFill="0" applyAlignment="0" applyProtection="0"/>
    <xf numFmtId="0" fontId="74" fillId="0" borderId="22" applyNumberFormat="0" applyFill="0" applyAlignment="0" applyProtection="0"/>
    <xf numFmtId="0" fontId="24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25" fillId="0" borderId="25" applyNumberFormat="0" applyFill="0" applyAlignment="0" applyProtection="0"/>
    <xf numFmtId="0" fontId="76" fillId="79" borderId="26" applyNumberFormat="0" applyAlignment="0" applyProtection="0"/>
    <xf numFmtId="0" fontId="26" fillId="80" borderId="2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81" borderId="0" applyNumberFormat="0" applyBorder="0" applyAlignment="0" applyProtection="0"/>
    <xf numFmtId="0" fontId="28" fillId="6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82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4" fillId="82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9" fillId="83" borderId="0" applyNumberFormat="0" applyBorder="0" applyAlignment="0" applyProtection="0"/>
    <xf numFmtId="0" fontId="29" fillId="7" borderId="0" applyNumberFormat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4" borderId="27" applyNumberFormat="0" applyFont="0" applyAlignment="0" applyProtection="0"/>
    <xf numFmtId="0" fontId="14" fillId="4" borderId="7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28" applyNumberFormat="0" applyFill="0" applyAlignment="0" applyProtection="0"/>
    <xf numFmtId="0" fontId="31" fillId="0" borderId="29" applyNumberFormat="0" applyFill="0" applyAlignment="0" applyProtection="0"/>
    <xf numFmtId="0" fontId="58" fillId="0" borderId="0">
      <alignment/>
      <protection/>
    </xf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0" fontId="83" fillId="85" borderId="0" applyNumberFormat="0" applyBorder="0" applyAlignment="0" applyProtection="0"/>
    <xf numFmtId="0" fontId="33" fillId="9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10" fillId="0" borderId="0" xfId="0" applyNumberFormat="1" applyFont="1" applyAlignment="1">
      <alignment/>
    </xf>
    <xf numFmtId="164" fontId="11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59" fillId="0" borderId="0" xfId="322" applyFont="1" applyBorder="1" applyAlignment="1">
      <alignment horizontal="right" vertical="top" wrapText="1"/>
      <protection/>
    </xf>
    <xf numFmtId="0" fontId="0" fillId="0" borderId="0" xfId="322">
      <alignment/>
      <protection/>
    </xf>
    <xf numFmtId="0" fontId="60" fillId="0" borderId="0" xfId="322" applyFont="1" applyBorder="1" applyAlignment="1">
      <alignment horizontal="center" vertical="top" wrapText="1"/>
      <protection/>
    </xf>
    <xf numFmtId="49" fontId="60" fillId="0" borderId="13" xfId="322" applyNumberFormat="1" applyFont="1" applyFill="1" applyBorder="1" applyAlignment="1">
      <alignment horizontal="center" vertical="top" wrapText="1"/>
      <protection/>
    </xf>
    <xf numFmtId="0" fontId="60" fillId="0" borderId="13" xfId="322" applyFont="1" applyBorder="1" applyAlignment="1">
      <alignment horizontal="center" vertical="top" wrapText="1"/>
      <protection/>
    </xf>
    <xf numFmtId="164" fontId="60" fillId="0" borderId="13" xfId="322" applyNumberFormat="1" applyFont="1" applyBorder="1" applyAlignment="1">
      <alignment horizontal="center" vertical="top" wrapText="1"/>
      <protection/>
    </xf>
    <xf numFmtId="0" fontId="60" fillId="0" borderId="13" xfId="322" applyFont="1" applyBorder="1" applyAlignment="1">
      <alignment horizontal="justify" vertical="top" wrapText="1"/>
      <protection/>
    </xf>
    <xf numFmtId="0" fontId="59" fillId="0" borderId="13" xfId="322" applyFont="1" applyBorder="1" applyAlignment="1">
      <alignment horizontal="justify" vertical="top" wrapText="1"/>
      <protection/>
    </xf>
    <xf numFmtId="0" fontId="60" fillId="0" borderId="13" xfId="322" applyFont="1" applyFill="1" applyBorder="1" applyAlignment="1">
      <alignment horizontal="justify" vertical="top" wrapText="1"/>
      <protection/>
    </xf>
    <xf numFmtId="49" fontId="0" fillId="0" borderId="0" xfId="322" applyNumberFormat="1" applyFill="1" applyBorder="1">
      <alignment/>
      <protection/>
    </xf>
    <xf numFmtId="0" fontId="0" fillId="0" borderId="0" xfId="322" applyBorder="1">
      <alignment/>
      <protection/>
    </xf>
    <xf numFmtId="164" fontId="0" fillId="0" borderId="0" xfId="322" applyNumberFormat="1" applyBorder="1">
      <alignment/>
      <protection/>
    </xf>
    <xf numFmtId="0" fontId="44" fillId="0" borderId="0" xfId="322" applyFont="1" applyAlignment="1">
      <alignment horizontal="center" vertical="center"/>
      <protection/>
    </xf>
    <xf numFmtId="0" fontId="44" fillId="0" borderId="0" xfId="322" applyFont="1" applyAlignment="1">
      <alignment vertical="center"/>
      <protection/>
    </xf>
    <xf numFmtId="49" fontId="13" fillId="0" borderId="0" xfId="322" applyNumberFormat="1" applyFont="1" applyFill="1">
      <alignment/>
      <protection/>
    </xf>
    <xf numFmtId="0" fontId="0" fillId="0" borderId="0" xfId="322" applyFont="1">
      <alignment/>
      <protection/>
    </xf>
    <xf numFmtId="0" fontId="0" fillId="0" borderId="0" xfId="322" applyFont="1" applyAlignment="1">
      <alignment horizontal="center" vertical="center"/>
      <protection/>
    </xf>
    <xf numFmtId="0" fontId="0" fillId="0" borderId="0" xfId="322" applyFont="1" applyAlignment="1">
      <alignment vertical="center"/>
      <protection/>
    </xf>
    <xf numFmtId="0" fontId="59" fillId="0" borderId="13" xfId="322" applyFont="1" applyBorder="1" applyAlignment="1">
      <alignment horizontal="center" vertical="center"/>
      <protection/>
    </xf>
    <xf numFmtId="0" fontId="13" fillId="0" borderId="0" xfId="322" applyFont="1">
      <alignment/>
      <protection/>
    </xf>
    <xf numFmtId="49" fontId="60" fillId="0" borderId="13" xfId="322" applyNumberFormat="1" applyFont="1" applyBorder="1" applyAlignment="1">
      <alignment horizontal="center" vertical="center" wrapText="1"/>
      <protection/>
    </xf>
    <xf numFmtId="49" fontId="9" fillId="0" borderId="30" xfId="322" applyNumberFormat="1" applyFont="1" applyBorder="1" applyAlignment="1">
      <alignment horizontal="left" vertical="center" wrapText="1"/>
      <protection/>
    </xf>
    <xf numFmtId="197" fontId="60" fillId="0" borderId="13" xfId="322" applyNumberFormat="1" applyFont="1" applyBorder="1" applyAlignment="1">
      <alignment vertical="center"/>
      <protection/>
    </xf>
    <xf numFmtId="0" fontId="6" fillId="0" borderId="0" xfId="322" applyFont="1">
      <alignment/>
      <protection/>
    </xf>
    <xf numFmtId="49" fontId="59" fillId="0" borderId="13" xfId="322" applyNumberFormat="1" applyFont="1" applyBorder="1" applyAlignment="1">
      <alignment horizontal="center" vertical="center" wrapText="1"/>
      <protection/>
    </xf>
    <xf numFmtId="0" fontId="60" fillId="0" borderId="13" xfId="322" applyFont="1" applyBorder="1" applyAlignment="1">
      <alignment vertical="center" wrapText="1" shrinkToFit="1"/>
      <protection/>
    </xf>
    <xf numFmtId="0" fontId="60" fillId="0" borderId="31" xfId="322" applyFont="1" applyBorder="1" applyAlignment="1">
      <alignment horizontal="justify" vertical="top" wrapText="1"/>
      <protection/>
    </xf>
    <xf numFmtId="0" fontId="0" fillId="0" borderId="0" xfId="322" applyFont="1" applyAlignment="1">
      <alignment horizontal="center"/>
      <protection/>
    </xf>
    <xf numFmtId="211" fontId="60" fillId="0" borderId="13" xfId="322" applyNumberFormat="1" applyFont="1" applyBorder="1" applyAlignment="1">
      <alignment horizontal="right" vertical="top" wrapText="1"/>
      <protection/>
    </xf>
    <xf numFmtId="211" fontId="59" fillId="0" borderId="13" xfId="322" applyNumberFormat="1" applyFont="1" applyBorder="1" applyAlignment="1">
      <alignment horizontal="right" vertical="top" wrapText="1"/>
      <protection/>
    </xf>
    <xf numFmtId="211" fontId="60" fillId="0" borderId="13" xfId="322" applyNumberFormat="1" applyFont="1" applyBorder="1" applyAlignment="1">
      <alignment vertical="top" wrapText="1"/>
      <protection/>
    </xf>
    <xf numFmtId="211" fontId="60" fillId="0" borderId="13" xfId="322" applyNumberFormat="1" applyFont="1" applyFill="1" applyBorder="1" applyAlignment="1">
      <alignment horizontal="right" vertical="top" wrapText="1"/>
      <protection/>
    </xf>
    <xf numFmtId="0" fontId="59" fillId="0" borderId="31" xfId="322" applyFont="1" applyBorder="1" applyAlignment="1">
      <alignment horizontal="justify" vertical="top" wrapText="1"/>
      <protection/>
    </xf>
    <xf numFmtId="49" fontId="9" fillId="0" borderId="13" xfId="322" applyNumberFormat="1" applyFont="1" applyBorder="1" applyAlignment="1">
      <alignment horizontal="left" vertical="center" wrapText="1"/>
      <protection/>
    </xf>
    <xf numFmtId="49" fontId="60" fillId="0" borderId="13" xfId="322" applyNumberFormat="1" applyFont="1" applyBorder="1" applyAlignment="1">
      <alignment horizontal="center" vertical="justify" wrapText="1"/>
      <protection/>
    </xf>
    <xf numFmtId="0" fontId="60" fillId="0" borderId="13" xfId="322" applyFont="1" applyBorder="1" applyAlignment="1">
      <alignment horizontal="center" vertical="justify"/>
      <protection/>
    </xf>
    <xf numFmtId="49" fontId="59" fillId="0" borderId="13" xfId="322" applyNumberFormat="1" applyFont="1" applyBorder="1" applyAlignment="1">
      <alignment horizontal="center" vertical="justify" wrapText="1"/>
      <protection/>
    </xf>
    <xf numFmtId="0" fontId="59" fillId="0" borderId="13" xfId="322" applyFont="1" applyBorder="1" applyAlignment="1">
      <alignment horizontal="center" vertical="justify"/>
      <protection/>
    </xf>
    <xf numFmtId="0" fontId="59" fillId="0" borderId="13" xfId="322" applyFont="1" applyBorder="1" applyAlignment="1">
      <alignment horizontal="center" vertical="justify" wrapText="1"/>
      <protection/>
    </xf>
    <xf numFmtId="0" fontId="60" fillId="0" borderId="13" xfId="322" applyFont="1" applyBorder="1" applyAlignment="1">
      <alignment horizontal="center" vertical="justify" wrapText="1"/>
      <protection/>
    </xf>
    <xf numFmtId="49" fontId="59" fillId="0" borderId="13" xfId="322" applyNumberFormat="1" applyFont="1" applyFill="1" applyBorder="1" applyAlignment="1">
      <alignment horizontal="center" vertical="justify" wrapText="1"/>
      <protection/>
    </xf>
    <xf numFmtId="49" fontId="60" fillId="0" borderId="13" xfId="322" applyNumberFormat="1" applyFont="1" applyFill="1" applyBorder="1" applyAlignment="1">
      <alignment horizontal="center" vertical="justify" wrapText="1"/>
      <protection/>
    </xf>
    <xf numFmtId="49" fontId="9" fillId="0" borderId="32" xfId="322" applyNumberFormat="1" applyFont="1" applyBorder="1" applyAlignment="1">
      <alignment horizontal="center" vertical="justify" wrapText="1"/>
      <protection/>
    </xf>
    <xf numFmtId="49" fontId="6" fillId="0" borderId="13" xfId="322" applyNumberFormat="1" applyFont="1" applyFill="1" applyBorder="1" applyAlignment="1">
      <alignment horizontal="center" vertical="justify" wrapText="1"/>
      <protection/>
    </xf>
    <xf numFmtId="164" fontId="59" fillId="0" borderId="0" xfId="322" applyNumberFormat="1" applyFont="1" applyBorder="1" applyAlignment="1">
      <alignment horizontal="right" vertical="top" wrapText="1"/>
      <protection/>
    </xf>
    <xf numFmtId="0" fontId="15" fillId="0" borderId="13" xfId="0" applyFont="1" applyBorder="1" applyAlignment="1">
      <alignment wrapText="1"/>
    </xf>
    <xf numFmtId="4" fontId="60" fillId="0" borderId="13" xfId="322" applyNumberFormat="1" applyFont="1" applyBorder="1" applyAlignment="1">
      <alignment vertical="center"/>
      <protection/>
    </xf>
    <xf numFmtId="4" fontId="59" fillId="0" borderId="13" xfId="322" applyNumberFormat="1" applyFont="1" applyBorder="1" applyAlignment="1">
      <alignment vertical="center"/>
      <protection/>
    </xf>
    <xf numFmtId="4" fontId="59" fillId="0" borderId="13" xfId="322" applyNumberFormat="1" applyFont="1" applyBorder="1" applyAlignment="1">
      <alignment horizontal="right" vertical="top" wrapText="1"/>
      <protection/>
    </xf>
    <xf numFmtId="4" fontId="59" fillId="0" borderId="13" xfId="322" applyNumberFormat="1" applyFont="1" applyFill="1" applyBorder="1" applyAlignment="1">
      <alignment horizontal="right" vertical="top" wrapText="1"/>
      <protection/>
    </xf>
    <xf numFmtId="4" fontId="60" fillId="0" borderId="13" xfId="322" applyNumberFormat="1" applyFont="1" applyBorder="1" applyAlignment="1">
      <alignment horizontal="right" vertical="top" wrapText="1"/>
      <protection/>
    </xf>
    <xf numFmtId="0" fontId="60" fillId="0" borderId="13" xfId="322" applyFont="1" applyFill="1" applyBorder="1" applyAlignment="1">
      <alignment horizontal="center" vertical="justify" wrapText="1"/>
      <protection/>
    </xf>
    <xf numFmtId="0" fontId="60" fillId="0" borderId="31" xfId="322" applyFont="1" applyFill="1" applyBorder="1" applyAlignment="1">
      <alignment horizontal="justify" vertical="top" wrapText="1"/>
      <protection/>
    </xf>
    <xf numFmtId="49" fontId="60" fillId="0" borderId="13" xfId="322" applyNumberFormat="1" applyFont="1" applyFill="1" applyBorder="1" applyAlignment="1">
      <alignment horizontal="center" vertical="center" wrapText="1"/>
      <protection/>
    </xf>
    <xf numFmtId="4" fontId="60" fillId="0" borderId="13" xfId="322" applyNumberFormat="1" applyFont="1" applyFill="1" applyBorder="1" applyAlignment="1">
      <alignment vertical="center"/>
      <protection/>
    </xf>
    <xf numFmtId="49" fontId="59" fillId="0" borderId="13" xfId="322" applyNumberFormat="1" applyFont="1" applyFill="1" applyBorder="1" applyAlignment="1">
      <alignment horizontal="center" vertical="center" wrapText="1"/>
      <protection/>
    </xf>
    <xf numFmtId="49" fontId="60" fillId="5" borderId="13" xfId="0" applyNumberFormat="1" applyFont="1" applyFill="1" applyBorder="1" applyAlignment="1">
      <alignment horizontal="center" vertical="top" wrapText="1"/>
    </xf>
    <xf numFmtId="0" fontId="60" fillId="5" borderId="13" xfId="0" applyFont="1" applyFill="1" applyBorder="1" applyAlignment="1">
      <alignment horizontal="center" vertical="top" wrapText="1"/>
    </xf>
    <xf numFmtId="0" fontId="60" fillId="5" borderId="13" xfId="0" applyFont="1" applyFill="1" applyBorder="1" applyAlignment="1">
      <alignment horizontal="justify" vertical="top" wrapText="1"/>
    </xf>
    <xf numFmtId="211" fontId="60" fillId="5" borderId="13" xfId="0" applyNumberFormat="1" applyFont="1" applyFill="1" applyBorder="1" applyAlignment="1">
      <alignment vertical="top" wrapText="1"/>
    </xf>
    <xf numFmtId="0" fontId="59" fillId="5" borderId="13" xfId="0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justify" vertical="top" wrapText="1"/>
    </xf>
    <xf numFmtId="211" fontId="13" fillId="5" borderId="13" xfId="0" applyNumberFormat="1" applyFont="1" applyFill="1" applyBorder="1" applyAlignment="1">
      <alignment vertical="top" wrapText="1"/>
    </xf>
    <xf numFmtId="49" fontId="59" fillId="5" borderId="13" xfId="0" applyNumberFormat="1" applyFont="1" applyFill="1" applyBorder="1" applyAlignment="1">
      <alignment horizontal="center" vertical="top" wrapText="1"/>
    </xf>
    <xf numFmtId="0" fontId="59" fillId="5" borderId="13" xfId="0" applyFont="1" applyFill="1" applyBorder="1" applyAlignment="1">
      <alignment horizontal="justify" vertical="top" wrapText="1"/>
    </xf>
    <xf numFmtId="211" fontId="59" fillId="5" borderId="13" xfId="0" applyNumberFormat="1" applyFont="1" applyFill="1" applyBorder="1" applyAlignment="1">
      <alignment vertical="top" wrapText="1"/>
    </xf>
    <xf numFmtId="0" fontId="59" fillId="0" borderId="13" xfId="0" applyFont="1" applyFill="1" applyBorder="1" applyAlignment="1">
      <alignment horizontal="justify" vertical="top" wrapText="1"/>
    </xf>
    <xf numFmtId="0" fontId="60" fillId="5" borderId="13" xfId="0" applyFont="1" applyFill="1" applyBorder="1" applyAlignment="1">
      <alignment vertical="top" wrapText="1"/>
    </xf>
    <xf numFmtId="49" fontId="59" fillId="5" borderId="13" xfId="0" applyNumberFormat="1" applyFont="1" applyFill="1" applyBorder="1" applyAlignment="1">
      <alignment horizontal="center" vertical="top"/>
    </xf>
    <xf numFmtId="49" fontId="60" fillId="5" borderId="13" xfId="0" applyNumberFormat="1" applyFont="1" applyFill="1" applyBorder="1" applyAlignment="1">
      <alignment horizontal="center" vertical="top"/>
    </xf>
    <xf numFmtId="0" fontId="60" fillId="5" borderId="13" xfId="0" applyFont="1" applyFill="1" applyBorder="1" applyAlignment="1">
      <alignment horizontal="left" vertical="center" wrapText="1"/>
    </xf>
    <xf numFmtId="211" fontId="60" fillId="5" borderId="13" xfId="0" applyNumberFormat="1" applyFont="1" applyFill="1" applyBorder="1" applyAlignment="1">
      <alignment horizontal="right" vertical="justify"/>
    </xf>
    <xf numFmtId="211" fontId="59" fillId="5" borderId="13" xfId="0" applyNumberFormat="1" applyFont="1" applyFill="1" applyBorder="1" applyAlignment="1">
      <alignment horizontal="right" vertical="justify"/>
    </xf>
    <xf numFmtId="211" fontId="59" fillId="5" borderId="13" xfId="0" applyNumberFormat="1" applyFont="1" applyFill="1" applyBorder="1" applyAlignment="1">
      <alignment vertical="justify"/>
    </xf>
    <xf numFmtId="49" fontId="60" fillId="0" borderId="13" xfId="0" applyNumberFormat="1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 vertical="top" wrapText="1"/>
    </xf>
    <xf numFmtId="211" fontId="60" fillId="0" borderId="13" xfId="0" applyNumberFormat="1" applyFont="1" applyFill="1" applyBorder="1" applyAlignment="1">
      <alignment vertical="top" wrapText="1"/>
    </xf>
    <xf numFmtId="49" fontId="60" fillId="5" borderId="13" xfId="0" applyNumberFormat="1" applyFont="1" applyFill="1" applyBorder="1" applyAlignment="1">
      <alignment horizontal="center" vertical="center" wrapText="1"/>
    </xf>
    <xf numFmtId="0" fontId="59" fillId="5" borderId="13" xfId="0" applyFont="1" applyFill="1" applyBorder="1" applyAlignment="1">
      <alignment horizontal="center" vertical="center"/>
    </xf>
    <xf numFmtId="49" fontId="59" fillId="5" borderId="13" xfId="0" applyNumberFormat="1" applyFont="1" applyFill="1" applyBorder="1" applyAlignment="1">
      <alignment horizontal="center" vertical="center" wrapText="1"/>
    </xf>
    <xf numFmtId="211" fontId="59" fillId="5" borderId="13" xfId="0" applyNumberFormat="1" applyFont="1" applyFill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3" xfId="0" applyFont="1" applyBorder="1" applyAlignment="1">
      <alignment horizontal="center" wrapText="1" shrinkToFi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wrapText="1"/>
    </xf>
    <xf numFmtId="211" fontId="16" fillId="0" borderId="13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center"/>
    </xf>
    <xf numFmtId="211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 wrapText="1"/>
    </xf>
    <xf numFmtId="211" fontId="15" fillId="0" borderId="13" xfId="0" applyNumberFormat="1" applyFont="1" applyFill="1" applyBorder="1" applyAlignment="1">
      <alignment horizontal="right"/>
    </xf>
    <xf numFmtId="0" fontId="13" fillId="5" borderId="13" xfId="0" applyNumberFormat="1" applyFont="1" applyFill="1" applyBorder="1" applyAlignment="1">
      <alignment horizontal="justify" vertical="top" wrapText="1"/>
    </xf>
    <xf numFmtId="0" fontId="13" fillId="0" borderId="13" xfId="0" applyNumberFormat="1" applyFont="1" applyFill="1" applyBorder="1" applyAlignment="1">
      <alignment horizontal="justify" vertical="top" wrapText="1" shrinkToFit="1"/>
    </xf>
    <xf numFmtId="0" fontId="59" fillId="0" borderId="13" xfId="322" applyFont="1" applyBorder="1" applyAlignment="1">
      <alignment horizontal="justify" vertical="top" wrapText="1" shrinkToFit="1"/>
      <protection/>
    </xf>
    <xf numFmtId="0" fontId="59" fillId="0" borderId="13" xfId="0" applyFont="1" applyFill="1" applyBorder="1" applyAlignment="1">
      <alignment horizontal="justify" vertical="top" wrapText="1"/>
    </xf>
    <xf numFmtId="0" fontId="59" fillId="5" borderId="31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62" fillId="0" borderId="33" xfId="0" applyFont="1" applyFill="1" applyBorder="1" applyAlignment="1">
      <alignment horizontal="right" wrapText="1"/>
    </xf>
    <xf numFmtId="0" fontId="62" fillId="0" borderId="33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right" wrapText="1"/>
    </xf>
    <xf numFmtId="0" fontId="63" fillId="0" borderId="0" xfId="0" applyFont="1" applyAlignment="1">
      <alignment/>
    </xf>
    <xf numFmtId="0" fontId="62" fillId="0" borderId="13" xfId="0" applyFont="1" applyFill="1" applyBorder="1" applyAlignment="1">
      <alignment horizontal="right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211" fontId="62" fillId="0" borderId="13" xfId="0" applyNumberFormat="1" applyFont="1" applyFill="1" applyBorder="1" applyAlignment="1">
      <alignment/>
    </xf>
    <xf numFmtId="211" fontId="8" fillId="0" borderId="13" xfId="0" applyNumberFormat="1" applyFont="1" applyFill="1" applyBorder="1" applyAlignment="1">
      <alignment/>
    </xf>
    <xf numFmtId="211" fontId="8" fillId="0" borderId="13" xfId="0" applyNumberFormat="1" applyFont="1" applyBorder="1" applyAlignment="1">
      <alignment/>
    </xf>
    <xf numFmtId="49" fontId="64" fillId="0" borderId="13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 wrapText="1"/>
    </xf>
    <xf numFmtId="49" fontId="62" fillId="0" borderId="13" xfId="0" applyNumberFormat="1" applyFont="1" applyBorder="1" applyAlignment="1">
      <alignment horizontal="center" wrapText="1"/>
    </xf>
    <xf numFmtId="49" fontId="62" fillId="0" borderId="13" xfId="0" applyNumberFormat="1" applyFont="1" applyBorder="1" applyAlignment="1">
      <alignment horizontal="justify" vertical="top" wrapText="1"/>
    </xf>
    <xf numFmtId="211" fontId="8" fillId="5" borderId="13" xfId="0" applyNumberFormat="1" applyFont="1" applyFill="1" applyBorder="1" applyAlignment="1">
      <alignment wrapText="1"/>
    </xf>
    <xf numFmtId="211" fontId="62" fillId="0" borderId="13" xfId="0" applyNumberFormat="1" applyFont="1" applyFill="1" applyBorder="1" applyAlignment="1">
      <alignment wrapText="1"/>
    </xf>
    <xf numFmtId="211" fontId="62" fillId="0" borderId="13" xfId="0" applyNumberFormat="1" applyFont="1" applyBorder="1" applyAlignment="1">
      <alignment/>
    </xf>
    <xf numFmtId="211" fontId="8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justify" vertical="top" wrapText="1"/>
    </xf>
    <xf numFmtId="211" fontId="8" fillId="5" borderId="13" xfId="0" applyNumberFormat="1" applyFont="1" applyFill="1" applyBorder="1" applyAlignment="1">
      <alignment/>
    </xf>
    <xf numFmtId="211" fontId="62" fillId="5" borderId="13" xfId="0" applyNumberFormat="1" applyFont="1" applyFill="1" applyBorder="1" applyAlignment="1">
      <alignment/>
    </xf>
    <xf numFmtId="49" fontId="8" fillId="5" borderId="13" xfId="0" applyNumberFormat="1" applyFont="1" applyFill="1" applyBorder="1" applyAlignment="1">
      <alignment horizontal="right" wrapText="1"/>
    </xf>
    <xf numFmtId="2" fontId="66" fillId="0" borderId="0" xfId="0" applyNumberFormat="1" applyFont="1" applyBorder="1" applyAlignment="1">
      <alignment/>
    </xf>
    <xf numFmtId="211" fontId="62" fillId="0" borderId="13" xfId="344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wrapText="1"/>
    </xf>
    <xf numFmtId="49" fontId="62" fillId="0" borderId="13" xfId="0" applyNumberFormat="1" applyFont="1" applyFill="1" applyBorder="1" applyAlignment="1">
      <alignment horizontal="right" wrapText="1"/>
    </xf>
    <xf numFmtId="0" fontId="62" fillId="0" borderId="13" xfId="0" applyNumberFormat="1" applyFont="1" applyFill="1" applyBorder="1" applyAlignment="1">
      <alignment horizontal="justify" vertical="top" wrapText="1"/>
    </xf>
    <xf numFmtId="0" fontId="8" fillId="0" borderId="13" xfId="0" applyNumberFormat="1" applyFont="1" applyFill="1" applyBorder="1" applyAlignment="1">
      <alignment horizontal="justify" vertical="top" wrapText="1"/>
    </xf>
    <xf numFmtId="0" fontId="64" fillId="0" borderId="13" xfId="0" applyNumberFormat="1" applyFont="1" applyBorder="1" applyAlignment="1" quotePrefix="1">
      <alignment horizontal="justify" vertical="top" wrapText="1"/>
    </xf>
    <xf numFmtId="0" fontId="8" fillId="0" borderId="13" xfId="0" applyFont="1" applyBorder="1" applyAlignment="1">
      <alignment horizontal="left" vertical="center" shrinkToFit="1"/>
    </xf>
    <xf numFmtId="0" fontId="64" fillId="0" borderId="13" xfId="0" applyNumberFormat="1" applyFont="1" applyBorder="1" applyAlignment="1">
      <alignment horizontal="justify" vertical="top" wrapText="1"/>
    </xf>
    <xf numFmtId="0" fontId="65" fillId="0" borderId="13" xfId="0" applyFont="1" applyBorder="1" applyAlignment="1">
      <alignment horizontal="justify" vertical="top" wrapText="1"/>
    </xf>
    <xf numFmtId="0" fontId="62" fillId="0" borderId="13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justify" vertical="top" wrapText="1"/>
    </xf>
    <xf numFmtId="0" fontId="62" fillId="0" borderId="13" xfId="0" applyFont="1" applyFill="1" applyBorder="1" applyAlignment="1">
      <alignment horizontal="justify" vertical="top" wrapText="1"/>
    </xf>
    <xf numFmtId="211" fontId="8" fillId="0" borderId="13" xfId="344" applyNumberFormat="1" applyFont="1" applyFill="1" applyBorder="1" applyAlignment="1">
      <alignment wrapText="1"/>
    </xf>
    <xf numFmtId="0" fontId="62" fillId="5" borderId="13" xfId="0" applyFont="1" applyFill="1" applyBorder="1" applyAlignment="1">
      <alignment horizontal="justify" vertical="top" wrapText="1"/>
    </xf>
    <xf numFmtId="49" fontId="62" fillId="5" borderId="13" xfId="0" applyNumberFormat="1" applyFont="1" applyFill="1" applyBorder="1" applyAlignment="1">
      <alignment horizontal="right" wrapText="1"/>
    </xf>
    <xf numFmtId="0" fontId="8" fillId="5" borderId="13" xfId="0" applyFont="1" applyFill="1" applyBorder="1" applyAlignment="1">
      <alignment horizontal="justify" vertical="top" wrapText="1"/>
    </xf>
    <xf numFmtId="0" fontId="62" fillId="0" borderId="13" xfId="0" applyFont="1" applyBorder="1" applyAlignment="1">
      <alignment horizontal="justify" vertical="top"/>
    </xf>
    <xf numFmtId="211" fontId="8" fillId="0" borderId="13" xfId="0" applyNumberFormat="1" applyFont="1" applyFill="1" applyBorder="1" applyAlignment="1">
      <alignment horizontal="center"/>
    </xf>
    <xf numFmtId="211" fontId="62" fillId="0" borderId="13" xfId="0" applyNumberFormat="1" applyFont="1" applyFill="1" applyBorder="1" applyAlignment="1">
      <alignment horizontal="center"/>
    </xf>
    <xf numFmtId="211" fontId="62" fillId="5" borderId="13" xfId="0" applyNumberFormat="1" applyFont="1" applyFill="1" applyBorder="1" applyAlignment="1">
      <alignment horizontal="center"/>
    </xf>
    <xf numFmtId="211" fontId="8" fillId="5" borderId="13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wrapText="1"/>
    </xf>
    <xf numFmtId="0" fontId="59" fillId="0" borderId="0" xfId="322" applyFont="1" applyBorder="1" applyAlignment="1">
      <alignment horizontal="right" vertical="top" wrapText="1"/>
      <protection/>
    </xf>
    <xf numFmtId="0" fontId="60" fillId="0" borderId="0" xfId="322" applyFont="1" applyBorder="1" applyAlignment="1">
      <alignment horizontal="center" vertical="top" wrapText="1"/>
      <protection/>
    </xf>
    <xf numFmtId="200" fontId="61" fillId="0" borderId="0" xfId="322" applyNumberFormat="1" applyFont="1" applyAlignment="1">
      <alignment horizontal="center" vertical="center" wrapText="1"/>
      <protection/>
    </xf>
    <xf numFmtId="49" fontId="59" fillId="0" borderId="34" xfId="322" applyNumberFormat="1" applyFont="1" applyBorder="1" applyAlignment="1">
      <alignment horizontal="center" vertical="center" wrapText="1"/>
      <protection/>
    </xf>
    <xf numFmtId="49" fontId="59" fillId="0" borderId="35" xfId="322" applyNumberFormat="1" applyFont="1" applyBorder="1" applyAlignment="1">
      <alignment horizontal="center" vertical="center" wrapText="1"/>
      <protection/>
    </xf>
    <xf numFmtId="49" fontId="59" fillId="0" borderId="36" xfId="322" applyNumberFormat="1" applyFont="1" applyBorder="1" applyAlignment="1">
      <alignment horizontal="center" vertical="center" wrapText="1"/>
      <protection/>
    </xf>
    <xf numFmtId="49" fontId="59" fillId="0" borderId="37" xfId="322" applyNumberFormat="1" applyFont="1" applyBorder="1" applyAlignment="1">
      <alignment horizontal="center" vertical="center" wrapText="1"/>
      <protection/>
    </xf>
    <xf numFmtId="0" fontId="59" fillId="0" borderId="34" xfId="322" applyFont="1" applyBorder="1" applyAlignment="1">
      <alignment horizontal="center" vertical="center"/>
      <protection/>
    </xf>
    <xf numFmtId="0" fontId="59" fillId="0" borderId="35" xfId="322" applyFont="1" applyBorder="1" applyAlignment="1">
      <alignment horizontal="center" vertical="center"/>
      <protection/>
    </xf>
    <xf numFmtId="0" fontId="59" fillId="0" borderId="34" xfId="322" applyFont="1" applyBorder="1" applyAlignment="1">
      <alignment horizontal="center" vertical="center" wrapText="1"/>
      <protection/>
    </xf>
    <xf numFmtId="0" fontId="59" fillId="0" borderId="35" xfId="322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</cellXfs>
  <cellStyles count="3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own-reg-rev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Бюджет 1 чтение xls отправлено в КСП" xfId="118"/>
    <cellStyle name="SAPBEXaggDataEmph" xfId="119"/>
    <cellStyle name="SAPBEXaggDataEmph 2" xfId="120"/>
    <cellStyle name="SAPBEXaggDataEmph 3" xfId="121"/>
    <cellStyle name="SAPBEXaggDataEmph_Бюджет 1 чтение xls отправлено в КСП" xfId="122"/>
    <cellStyle name="SAPBEXaggItem" xfId="123"/>
    <cellStyle name="SAPBEXaggItem 2" xfId="124"/>
    <cellStyle name="SAPBEXaggItem 3" xfId="125"/>
    <cellStyle name="SAPBEXaggItem_8" xfId="126"/>
    <cellStyle name="SAPBEXaggItemX" xfId="127"/>
    <cellStyle name="SAPBEXaggItemX 2" xfId="128"/>
    <cellStyle name="SAPBEXaggItemX 3" xfId="129"/>
    <cellStyle name="SAPBEXaggItemX_Бюджет 1 чтение xls отправлено в КСП" xfId="130"/>
    <cellStyle name="SAPBEXchaText" xfId="131"/>
    <cellStyle name="SAPBEXchaText 2" xfId="132"/>
    <cellStyle name="SAPBEXchaText 3" xfId="133"/>
    <cellStyle name="SAPBEXchaText_Бюджет 1 чтение xls отправлено в КСП" xfId="134"/>
    <cellStyle name="SAPBEXexcBad7" xfId="135"/>
    <cellStyle name="SAPBEXexcBad7 2" xfId="136"/>
    <cellStyle name="SAPBEXexcBad7 3" xfId="137"/>
    <cellStyle name="SAPBEXexcBad7_Бюджет 1 чтение xls отправлено в КСП" xfId="138"/>
    <cellStyle name="SAPBEXexcBad8" xfId="139"/>
    <cellStyle name="SAPBEXexcBad8 2" xfId="140"/>
    <cellStyle name="SAPBEXexcBad8 3" xfId="141"/>
    <cellStyle name="SAPBEXexcBad8_Бюджет 1 чтение xls отправлено в КСП" xfId="142"/>
    <cellStyle name="SAPBEXexcBad9" xfId="143"/>
    <cellStyle name="SAPBEXexcBad9 2" xfId="144"/>
    <cellStyle name="SAPBEXexcBad9 3" xfId="145"/>
    <cellStyle name="SAPBEXexcBad9_Бюджет 1 чтение xls отправлено в КСП" xfId="146"/>
    <cellStyle name="SAPBEXexcCritical4" xfId="147"/>
    <cellStyle name="SAPBEXexcCritical4 2" xfId="148"/>
    <cellStyle name="SAPBEXexcCritical4 3" xfId="149"/>
    <cellStyle name="SAPBEXexcCritical4_Бюджет 1 чтение xls отправлено в КСП" xfId="150"/>
    <cellStyle name="SAPBEXexcCritical5" xfId="151"/>
    <cellStyle name="SAPBEXexcCritical5 2" xfId="152"/>
    <cellStyle name="SAPBEXexcCritical5 3" xfId="153"/>
    <cellStyle name="SAPBEXexcCritical5_Бюджет 1 чтение xls отправлено в КСП" xfId="154"/>
    <cellStyle name="SAPBEXexcCritical6" xfId="155"/>
    <cellStyle name="SAPBEXexcCritical6 2" xfId="156"/>
    <cellStyle name="SAPBEXexcCritical6 3" xfId="157"/>
    <cellStyle name="SAPBEXexcCritical6_Бюджет 1 чтение xls отправлено в КСП" xfId="158"/>
    <cellStyle name="SAPBEXexcGood1" xfId="159"/>
    <cellStyle name="SAPBEXexcGood1 2" xfId="160"/>
    <cellStyle name="SAPBEXexcGood1 3" xfId="161"/>
    <cellStyle name="SAPBEXexcGood1_Бюджет 1 чтение xls отправлено в КСП" xfId="162"/>
    <cellStyle name="SAPBEXexcGood2" xfId="163"/>
    <cellStyle name="SAPBEXexcGood2 2" xfId="164"/>
    <cellStyle name="SAPBEXexcGood2 3" xfId="165"/>
    <cellStyle name="SAPBEXexcGood2_Бюджет 1 чтение xls отправлено в КСП" xfId="166"/>
    <cellStyle name="SAPBEXexcGood3" xfId="167"/>
    <cellStyle name="SAPBEXexcGood3 2" xfId="168"/>
    <cellStyle name="SAPBEXexcGood3 3" xfId="169"/>
    <cellStyle name="SAPBEXexcGood3_Бюджет 1 чтение xls отправлено в КСП" xfId="170"/>
    <cellStyle name="SAPBEXfilterDrill" xfId="171"/>
    <cellStyle name="SAPBEXfilterDrill 2" xfId="172"/>
    <cellStyle name="SAPBEXfilterDrill 3" xfId="173"/>
    <cellStyle name="SAPBEXfilterDrill_Бюджет 1 чтение xls отправлено в КСП" xfId="174"/>
    <cellStyle name="SAPBEXfilterItem" xfId="175"/>
    <cellStyle name="SAPBEXfilterItem 2" xfId="176"/>
    <cellStyle name="SAPBEXfilterItem 3" xfId="177"/>
    <cellStyle name="SAPBEXfilterItem_Бюджет 1 чтение xls отправлено в КСП" xfId="178"/>
    <cellStyle name="SAPBEXfilterText" xfId="179"/>
    <cellStyle name="SAPBEXfilterText 2" xfId="180"/>
    <cellStyle name="SAPBEXfilterText 3" xfId="181"/>
    <cellStyle name="SAPBEXfilterText_Бюджет 1 чтение xls отправлено в КСП" xfId="182"/>
    <cellStyle name="SAPBEXformats" xfId="183"/>
    <cellStyle name="SAPBEXformats 2" xfId="184"/>
    <cellStyle name="SAPBEXformats 3" xfId="185"/>
    <cellStyle name="SAPBEXformats_Бюджет 1 чтение xls отправлено в КСП" xfId="186"/>
    <cellStyle name="SAPBEXheaderItem" xfId="187"/>
    <cellStyle name="SAPBEXheaderItem 2" xfId="188"/>
    <cellStyle name="SAPBEXheaderItem 3" xfId="189"/>
    <cellStyle name="SAPBEXheaderItem_Бюджет 1 чтение xls отправлено в КСП" xfId="190"/>
    <cellStyle name="SAPBEXheaderText" xfId="191"/>
    <cellStyle name="SAPBEXheaderText 2" xfId="192"/>
    <cellStyle name="SAPBEXheaderText 3" xfId="193"/>
    <cellStyle name="SAPBEXheaderText_Бюджет 1 чтение xls отправлено в КСП" xfId="194"/>
    <cellStyle name="SAPBEXHLevel0" xfId="195"/>
    <cellStyle name="SAPBEXHLevel0 2" xfId="196"/>
    <cellStyle name="SAPBEXHLevel0 2 2 3" xfId="197"/>
    <cellStyle name="SAPBEXHLevel0_Бюджет 1 чтение xls отправлено в КСП" xfId="198"/>
    <cellStyle name="SAPBEXHLevel0X" xfId="199"/>
    <cellStyle name="SAPBEXHLevel0X 2" xfId="200"/>
    <cellStyle name="SAPBEXHLevel0X 3" xfId="201"/>
    <cellStyle name="SAPBEXHLevel0X_Бюджет 1 чтение xls отправлено в КСП" xfId="202"/>
    <cellStyle name="SAPBEXHLevel1" xfId="203"/>
    <cellStyle name="SAPBEXHLevel1 2" xfId="204"/>
    <cellStyle name="SAPBEXHLevel1_Бюджет 1 чтение xls отправлено в КСП" xfId="205"/>
    <cellStyle name="SAPBEXHLevel1X" xfId="206"/>
    <cellStyle name="SAPBEXHLevel1X 2" xfId="207"/>
    <cellStyle name="SAPBEXHLevel1X 3" xfId="208"/>
    <cellStyle name="SAPBEXHLevel1X_Бюджет 1 чтение xls отправлено в КСП" xfId="209"/>
    <cellStyle name="SAPBEXHLevel2" xfId="210"/>
    <cellStyle name="SAPBEXHLevel2 2" xfId="211"/>
    <cellStyle name="SAPBEXHLevel2_Бюджет 1 чтение xls отправлено в КСП" xfId="212"/>
    <cellStyle name="SAPBEXHLevel2X" xfId="213"/>
    <cellStyle name="SAPBEXHLevel2X 2" xfId="214"/>
    <cellStyle name="SAPBEXHLevel2X 3" xfId="215"/>
    <cellStyle name="SAPBEXHLevel2X_Бюджет 1 чтение xls отправлено в КСП" xfId="216"/>
    <cellStyle name="SAPBEXHLevel3" xfId="217"/>
    <cellStyle name="SAPBEXHLevel3 2" xfId="218"/>
    <cellStyle name="SAPBEXHLevel3 3" xfId="219"/>
    <cellStyle name="SAPBEXHLevel3_Бюджет 1 чтение xls отправлено в КСП" xfId="220"/>
    <cellStyle name="SAPBEXHLevel3X" xfId="221"/>
    <cellStyle name="SAPBEXHLevel3X 2" xfId="222"/>
    <cellStyle name="SAPBEXHLevel3X 3" xfId="223"/>
    <cellStyle name="SAPBEXHLevel3X_Бюджет 1 чтение xls отправлено в КСП" xfId="224"/>
    <cellStyle name="SAPBEXinputData" xfId="225"/>
    <cellStyle name="SAPBEXinputData 2" xfId="226"/>
    <cellStyle name="SAPBEXinputData 3" xfId="227"/>
    <cellStyle name="SAPBEXinputData_Бюджет 1 чтение xls отправлено в КСП" xfId="228"/>
    <cellStyle name="SAPBEXItemHeader" xfId="229"/>
    <cellStyle name="SAPBEXresData" xfId="230"/>
    <cellStyle name="SAPBEXresData 2" xfId="231"/>
    <cellStyle name="SAPBEXresData 3" xfId="232"/>
    <cellStyle name="SAPBEXresData_Бюджет 1 чтение xls отправлено в КСП" xfId="233"/>
    <cellStyle name="SAPBEXresDataEmph" xfId="234"/>
    <cellStyle name="SAPBEXresDataEmph 2" xfId="235"/>
    <cellStyle name="SAPBEXresDataEmph 3" xfId="236"/>
    <cellStyle name="SAPBEXresDataEmph_Бюджет 1 чтение xls отправлено в КСП" xfId="237"/>
    <cellStyle name="SAPBEXresItem" xfId="238"/>
    <cellStyle name="SAPBEXresItem 2" xfId="239"/>
    <cellStyle name="SAPBEXresItem 3" xfId="240"/>
    <cellStyle name="SAPBEXresItem_Бюджет 1 чтение xls отправлено в КСП" xfId="241"/>
    <cellStyle name="SAPBEXresItemX" xfId="242"/>
    <cellStyle name="SAPBEXresItemX 2" xfId="243"/>
    <cellStyle name="SAPBEXresItemX 3" xfId="244"/>
    <cellStyle name="SAPBEXresItemX_Бюджет 1 чтение xls отправлено в КСП" xfId="245"/>
    <cellStyle name="SAPBEXstdData" xfId="246"/>
    <cellStyle name="SAPBEXstdData 2" xfId="247"/>
    <cellStyle name="SAPBEXstdData_726-ПК (прил.)" xfId="248"/>
    <cellStyle name="SAPBEXstdDataEmph" xfId="249"/>
    <cellStyle name="SAPBEXstdDataEmph 2" xfId="250"/>
    <cellStyle name="SAPBEXstdDataEmph 3" xfId="251"/>
    <cellStyle name="SAPBEXstdDataEmph_Бюджет 1 чтение xls отправлено в КСП" xfId="252"/>
    <cellStyle name="SAPBEXstdItem" xfId="253"/>
    <cellStyle name="SAPBEXstdItem 2" xfId="254"/>
    <cellStyle name="SAPBEXstdItem 3" xfId="255"/>
    <cellStyle name="SAPBEXstdItem_726-ПК (прил.)" xfId="256"/>
    <cellStyle name="SAPBEXstdItemX" xfId="257"/>
    <cellStyle name="SAPBEXstdItemX 2" xfId="258"/>
    <cellStyle name="SAPBEXstdItemX 3" xfId="259"/>
    <cellStyle name="SAPBEXstdItemX_Бюджет 1 чтение xls отправлено в КСП" xfId="260"/>
    <cellStyle name="SAPBEXtitle" xfId="261"/>
    <cellStyle name="SAPBEXtitle 2" xfId="262"/>
    <cellStyle name="SAPBEXtitle 3" xfId="263"/>
    <cellStyle name="SAPBEXtitle_Бюджет 1 чтение xls отправлено в КСП" xfId="264"/>
    <cellStyle name="SAPBEXunassignedItem" xfId="265"/>
    <cellStyle name="SAPBEXundefined" xfId="266"/>
    <cellStyle name="SAPBEXundefined 2" xfId="267"/>
    <cellStyle name="SAPBEXundefined 3" xfId="268"/>
    <cellStyle name="SAPBEXundefined_Бюджет 1 чтение xls отправлено в КСП" xfId="269"/>
    <cellStyle name="Sheet Title" xfId="270"/>
    <cellStyle name="Title" xfId="271"/>
    <cellStyle name="Total" xfId="272"/>
    <cellStyle name="Warning Text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10" xfId="311"/>
    <cellStyle name="Обычный 11" xfId="312"/>
    <cellStyle name="Обычный 2" xfId="313"/>
    <cellStyle name="Обычный 2 2" xfId="314"/>
    <cellStyle name="Обычный 3" xfId="315"/>
    <cellStyle name="Обычный 4" xfId="316"/>
    <cellStyle name="Обычный 5" xfId="317"/>
    <cellStyle name="Обычный 6" xfId="318"/>
    <cellStyle name="Обычный 7" xfId="319"/>
    <cellStyle name="Обычный 8" xfId="320"/>
    <cellStyle name="Обычный 9" xfId="321"/>
    <cellStyle name="Обычный_Чердынский 2015-2017" xfId="322"/>
    <cellStyle name="Followed Hyperlink" xfId="323"/>
    <cellStyle name="Плохой" xfId="324"/>
    <cellStyle name="Плохой 2" xfId="325"/>
    <cellStyle name="Пояснение" xfId="326"/>
    <cellStyle name="Пояснение 2" xfId="327"/>
    <cellStyle name="Примечание" xfId="328"/>
    <cellStyle name="Примечание 2" xfId="329"/>
    <cellStyle name="Percent" xfId="330"/>
    <cellStyle name="Процентный 2" xfId="331"/>
    <cellStyle name="Процентный 2 2" xfId="332"/>
    <cellStyle name="Процентный 3" xfId="333"/>
    <cellStyle name="Процентный 3 2" xfId="334"/>
    <cellStyle name="Процентный 3 3" xfId="335"/>
    <cellStyle name="Процентный 4" xfId="336"/>
    <cellStyle name="Процентный 5" xfId="337"/>
    <cellStyle name="Процентный 6" xfId="338"/>
    <cellStyle name="Связанная ячейка" xfId="339"/>
    <cellStyle name="Связанная ячейка 2" xfId="340"/>
    <cellStyle name="Стиль 1" xfId="341"/>
    <cellStyle name="Текст предупреждения" xfId="342"/>
    <cellStyle name="Текст предупреждения 2" xfId="343"/>
    <cellStyle name="Comma" xfId="344"/>
    <cellStyle name="Comma [0]" xfId="345"/>
    <cellStyle name="Финансовый 2" xfId="346"/>
    <cellStyle name="Финансовый 3" xfId="347"/>
    <cellStyle name="Финансовый 4" xfId="348"/>
    <cellStyle name="Хороший" xfId="349"/>
    <cellStyle name="Хороший 2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20.875" style="0" customWidth="1"/>
    <col min="2" max="2" width="37.00390625" style="0" customWidth="1"/>
    <col min="3" max="3" width="11.875" style="0" customWidth="1"/>
    <col min="4" max="4" width="11.25390625" style="0" customWidth="1"/>
    <col min="5" max="5" width="13.375" style="0" customWidth="1"/>
    <col min="6" max="6" width="10.625" style="0" bestFit="1" customWidth="1"/>
    <col min="7" max="7" width="11.125" style="0" customWidth="1"/>
  </cols>
  <sheetData>
    <row r="1" spans="1:5" ht="13.5" customHeight="1">
      <c r="A1" s="113"/>
      <c r="B1" s="114"/>
      <c r="C1" s="114"/>
      <c r="D1" s="113"/>
      <c r="E1" s="114" t="s">
        <v>229</v>
      </c>
    </row>
    <row r="2" spans="1:5" ht="12.75" customHeight="1">
      <c r="A2" s="113"/>
      <c r="B2" s="114"/>
      <c r="C2" s="114"/>
      <c r="D2" s="113"/>
      <c r="E2" s="114" t="s">
        <v>90</v>
      </c>
    </row>
    <row r="3" spans="1:5" ht="12.75">
      <c r="A3" s="113"/>
      <c r="B3" s="114"/>
      <c r="C3" s="114"/>
      <c r="D3" s="113"/>
      <c r="E3" s="114" t="s">
        <v>9</v>
      </c>
    </row>
    <row r="4" spans="1:5" ht="12" customHeight="1">
      <c r="A4" s="115"/>
      <c r="B4" s="114"/>
      <c r="C4" s="114"/>
      <c r="D4" s="113"/>
      <c r="E4" s="114" t="s">
        <v>241</v>
      </c>
    </row>
    <row r="5" spans="1:7" ht="41.25" customHeight="1">
      <c r="A5" s="166" t="s">
        <v>230</v>
      </c>
      <c r="B5" s="166"/>
      <c r="C5" s="166"/>
      <c r="D5" s="166"/>
      <c r="E5" s="166"/>
      <c r="F5" s="9"/>
      <c r="G5" s="9"/>
    </row>
    <row r="6" spans="1:7" ht="9.75" customHeight="1">
      <c r="A6" s="116"/>
      <c r="B6" s="117"/>
      <c r="C6" s="118"/>
      <c r="D6" s="119"/>
      <c r="E6" s="118" t="s">
        <v>34</v>
      </c>
      <c r="F6" s="5"/>
      <c r="G6" s="5"/>
    </row>
    <row r="7" spans="1:7" ht="38.25" customHeight="1">
      <c r="A7" s="120" t="s">
        <v>31</v>
      </c>
      <c r="B7" s="144" t="s">
        <v>32</v>
      </c>
      <c r="C7" s="145" t="s">
        <v>242</v>
      </c>
      <c r="D7" s="121" t="s">
        <v>243</v>
      </c>
      <c r="E7" s="122" t="s">
        <v>244</v>
      </c>
      <c r="F7" s="5"/>
      <c r="G7" s="5"/>
    </row>
    <row r="8" spans="1:7" ht="20.25" customHeight="1" hidden="1">
      <c r="A8" s="136" t="s">
        <v>35</v>
      </c>
      <c r="B8" s="146" t="s">
        <v>91</v>
      </c>
      <c r="C8" s="123"/>
      <c r="D8" s="124"/>
      <c r="E8" s="124"/>
      <c r="F8" s="5"/>
      <c r="G8" s="5"/>
    </row>
    <row r="9" spans="1:7" ht="20.25" customHeight="1">
      <c r="A9" s="147" t="s">
        <v>92</v>
      </c>
      <c r="B9" s="148" t="s">
        <v>46</v>
      </c>
      <c r="C9" s="125">
        <f>C10+C14+C22+C29+C31+C38+C45+C47</f>
        <v>3595500</v>
      </c>
      <c r="D9" s="125">
        <f aca="true" t="shared" si="0" ref="D9:D49">E9-C9</f>
        <v>-13641.209999999963</v>
      </c>
      <c r="E9" s="125">
        <f>E10+E14+E22+E29+E31+E38+E45+E47</f>
        <v>3581858.79</v>
      </c>
      <c r="F9" s="5"/>
      <c r="G9" s="5"/>
    </row>
    <row r="10" spans="1:7" ht="40.5" customHeight="1">
      <c r="A10" s="147" t="s">
        <v>4</v>
      </c>
      <c r="B10" s="148" t="s">
        <v>1</v>
      </c>
      <c r="C10" s="125">
        <f>C11+C12+C13</f>
        <v>1423400</v>
      </c>
      <c r="D10" s="125">
        <f t="shared" si="0"/>
        <v>0</v>
      </c>
      <c r="E10" s="125">
        <f>E11+E12+E13</f>
        <v>1423400</v>
      </c>
      <c r="F10" s="5"/>
      <c r="G10" s="5"/>
    </row>
    <row r="11" spans="1:7" ht="76.5" customHeight="1">
      <c r="A11" s="136" t="s">
        <v>10</v>
      </c>
      <c r="B11" s="149" t="s">
        <v>2</v>
      </c>
      <c r="C11" s="126">
        <v>450900</v>
      </c>
      <c r="D11" s="126">
        <f t="shared" si="0"/>
        <v>0</v>
      </c>
      <c r="E11" s="126">
        <v>450900</v>
      </c>
      <c r="F11" s="5"/>
      <c r="G11" s="5"/>
    </row>
    <row r="12" spans="1:7" ht="86.25" customHeight="1">
      <c r="A12" s="136" t="s">
        <v>11</v>
      </c>
      <c r="B12" s="149" t="s">
        <v>245</v>
      </c>
      <c r="C12" s="126">
        <v>9900</v>
      </c>
      <c r="D12" s="126">
        <f t="shared" si="0"/>
        <v>0</v>
      </c>
      <c r="E12" s="126">
        <v>9900</v>
      </c>
      <c r="F12" s="5"/>
      <c r="G12" s="5"/>
    </row>
    <row r="13" spans="1:7" ht="73.5" customHeight="1">
      <c r="A13" s="136" t="s">
        <v>12</v>
      </c>
      <c r="B13" s="149" t="s">
        <v>3</v>
      </c>
      <c r="C13" s="126">
        <v>962600</v>
      </c>
      <c r="D13" s="126">
        <f t="shared" si="0"/>
        <v>0</v>
      </c>
      <c r="E13" s="126">
        <v>962600</v>
      </c>
      <c r="F13" s="5"/>
      <c r="G13" s="5">
        <v>182</v>
      </c>
    </row>
    <row r="14" spans="1:7" ht="16.5" customHeight="1">
      <c r="A14" s="147" t="s">
        <v>92</v>
      </c>
      <c r="B14" s="148" t="s">
        <v>41</v>
      </c>
      <c r="C14" s="125">
        <f>C15</f>
        <v>416800</v>
      </c>
      <c r="D14" s="125">
        <f t="shared" si="0"/>
        <v>11628.100000000035</v>
      </c>
      <c r="E14" s="125">
        <f>E15</f>
        <v>428428.10000000003</v>
      </c>
      <c r="F14" s="5"/>
      <c r="G14" s="5"/>
    </row>
    <row r="15" spans="1:7" ht="15.75" customHeight="1">
      <c r="A15" s="136" t="s">
        <v>5</v>
      </c>
      <c r="B15" s="149" t="s">
        <v>6</v>
      </c>
      <c r="C15" s="126">
        <f>SUM(C16:C21)</f>
        <v>416800</v>
      </c>
      <c r="D15" s="126">
        <f t="shared" si="0"/>
        <v>11628.100000000035</v>
      </c>
      <c r="E15" s="126">
        <f>SUM(E16:E21)</f>
        <v>428428.10000000003</v>
      </c>
      <c r="F15" s="5"/>
      <c r="G15" s="5"/>
    </row>
    <row r="16" spans="1:7" ht="76.5" customHeight="1">
      <c r="A16" s="128" t="s">
        <v>222</v>
      </c>
      <c r="B16" s="150" t="s">
        <v>246</v>
      </c>
      <c r="C16" s="126">
        <v>416800</v>
      </c>
      <c r="D16" s="126">
        <f t="shared" si="0"/>
        <v>9045.75</v>
      </c>
      <c r="E16" s="127">
        <v>425845.75</v>
      </c>
      <c r="F16" s="5"/>
      <c r="G16" s="5"/>
    </row>
    <row r="17" spans="1:7" ht="72.75" customHeight="1">
      <c r="A17" s="128" t="s">
        <v>247</v>
      </c>
      <c r="B17" s="150" t="s">
        <v>248</v>
      </c>
      <c r="C17" s="126"/>
      <c r="D17" s="126">
        <f t="shared" si="0"/>
        <v>952.64</v>
      </c>
      <c r="E17" s="127">
        <v>952.64</v>
      </c>
      <c r="F17" s="5"/>
      <c r="G17" s="5"/>
    </row>
    <row r="18" spans="1:7" ht="72" customHeight="1">
      <c r="A18" s="151" t="s">
        <v>249</v>
      </c>
      <c r="B18" s="152" t="s">
        <v>248</v>
      </c>
      <c r="C18" s="126"/>
      <c r="D18" s="126">
        <f t="shared" si="0"/>
        <v>271.31</v>
      </c>
      <c r="E18" s="127">
        <v>271.31</v>
      </c>
      <c r="F18" s="5"/>
      <c r="G18" s="5"/>
    </row>
    <row r="19" spans="1:7" ht="72" customHeight="1">
      <c r="A19" s="128" t="s">
        <v>250</v>
      </c>
      <c r="B19" s="150" t="s">
        <v>251</v>
      </c>
      <c r="C19" s="126"/>
      <c r="D19" s="126">
        <f t="shared" si="0"/>
        <v>550</v>
      </c>
      <c r="E19" s="127">
        <v>550</v>
      </c>
      <c r="F19" s="5"/>
      <c r="G19" s="5"/>
    </row>
    <row r="20" spans="1:7" ht="49.5" customHeight="1">
      <c r="A20" s="128" t="s">
        <v>252</v>
      </c>
      <c r="B20" s="150" t="s">
        <v>253</v>
      </c>
      <c r="C20" s="126"/>
      <c r="D20" s="126">
        <f t="shared" si="0"/>
        <v>8.4</v>
      </c>
      <c r="E20" s="127">
        <v>8.4</v>
      </c>
      <c r="F20" s="5"/>
      <c r="G20" s="5"/>
    </row>
    <row r="21" spans="1:7" ht="85.5" customHeight="1">
      <c r="A21" s="128" t="s">
        <v>254</v>
      </c>
      <c r="B21" s="150" t="s">
        <v>255</v>
      </c>
      <c r="C21" s="126"/>
      <c r="D21" s="126">
        <f t="shared" si="0"/>
        <v>800</v>
      </c>
      <c r="E21" s="127">
        <v>800</v>
      </c>
      <c r="F21" s="5"/>
      <c r="G21" s="5"/>
    </row>
    <row r="22" spans="1:7" ht="18" customHeight="1">
      <c r="A22" s="147" t="s">
        <v>105</v>
      </c>
      <c r="B22" s="148" t="s">
        <v>42</v>
      </c>
      <c r="C22" s="125">
        <f>C23+C27</f>
        <v>202000</v>
      </c>
      <c r="D22" s="125">
        <f t="shared" si="0"/>
        <v>-1185.000000000029</v>
      </c>
      <c r="E22" s="125">
        <f>E23+E27</f>
        <v>200814.99999999997</v>
      </c>
      <c r="F22" s="5"/>
      <c r="G22" s="5"/>
    </row>
    <row r="23" spans="1:7" ht="19.5" customHeight="1">
      <c r="A23" s="129" t="s">
        <v>256</v>
      </c>
      <c r="B23" s="153" t="s">
        <v>257</v>
      </c>
      <c r="C23" s="125">
        <f>SUM(C24:C26)</f>
        <v>200000</v>
      </c>
      <c r="D23" s="125">
        <f t="shared" si="0"/>
        <v>0</v>
      </c>
      <c r="E23" s="125">
        <f>SUM(E24:E26)</f>
        <v>199999.99999999997</v>
      </c>
      <c r="F23" s="5"/>
      <c r="G23" s="5"/>
    </row>
    <row r="24" spans="1:7" ht="61.5" customHeight="1">
      <c r="A24" s="128" t="s">
        <v>258</v>
      </c>
      <c r="B24" s="150" t="s">
        <v>259</v>
      </c>
      <c r="C24" s="126">
        <v>200000</v>
      </c>
      <c r="D24" s="126">
        <f t="shared" si="0"/>
        <v>-3582.670000000013</v>
      </c>
      <c r="E24" s="126">
        <v>196417.33</v>
      </c>
      <c r="F24" s="5"/>
      <c r="G24" s="5"/>
    </row>
    <row r="25" spans="1:7" ht="37.5" customHeight="1">
      <c r="A25" s="128" t="s">
        <v>260</v>
      </c>
      <c r="B25" s="150" t="s">
        <v>261</v>
      </c>
      <c r="C25" s="126"/>
      <c r="D25" s="126">
        <f t="shared" si="0"/>
        <v>1163.93</v>
      </c>
      <c r="E25" s="126">
        <v>1163.93</v>
      </c>
      <c r="F25" s="5"/>
      <c r="G25" s="5"/>
    </row>
    <row r="26" spans="1:7" ht="62.25" customHeight="1">
      <c r="A26" s="128" t="s">
        <v>262</v>
      </c>
      <c r="B26" s="150" t="s">
        <v>263</v>
      </c>
      <c r="C26" s="126"/>
      <c r="D26" s="126">
        <f t="shared" si="0"/>
        <v>2418.74</v>
      </c>
      <c r="E26" s="126">
        <v>2418.74</v>
      </c>
      <c r="F26" s="5"/>
      <c r="G26" s="5"/>
    </row>
    <row r="27" spans="1:7" ht="14.25" customHeight="1">
      <c r="A27" s="130" t="s">
        <v>43</v>
      </c>
      <c r="B27" s="131" t="s">
        <v>44</v>
      </c>
      <c r="C27" s="125">
        <f>C28</f>
        <v>2000</v>
      </c>
      <c r="D27" s="125">
        <f t="shared" si="0"/>
        <v>-1185</v>
      </c>
      <c r="E27" s="125">
        <f>E28</f>
        <v>815</v>
      </c>
      <c r="F27" s="5"/>
      <c r="G27" s="5"/>
    </row>
    <row r="28" spans="1:7" ht="49.5" customHeight="1">
      <c r="A28" s="128" t="s">
        <v>264</v>
      </c>
      <c r="B28" s="150" t="s">
        <v>265</v>
      </c>
      <c r="C28" s="126">
        <v>2000</v>
      </c>
      <c r="D28" s="126">
        <f t="shared" si="0"/>
        <v>-1185</v>
      </c>
      <c r="E28" s="127">
        <v>815</v>
      </c>
      <c r="F28" s="5"/>
      <c r="G28" s="5"/>
    </row>
    <row r="29" spans="1:7" ht="17.25" customHeight="1">
      <c r="A29" s="147" t="s">
        <v>106</v>
      </c>
      <c r="B29" s="154" t="s">
        <v>93</v>
      </c>
      <c r="C29" s="125">
        <f>C30</f>
        <v>200000</v>
      </c>
      <c r="D29" s="125">
        <f t="shared" si="0"/>
        <v>0</v>
      </c>
      <c r="E29" s="125">
        <f>E30</f>
        <v>200000</v>
      </c>
      <c r="F29" s="5"/>
      <c r="G29" s="5"/>
    </row>
    <row r="30" spans="1:7" ht="51.75" customHeight="1">
      <c r="A30" s="136" t="s">
        <v>266</v>
      </c>
      <c r="B30" s="155" t="s">
        <v>267</v>
      </c>
      <c r="C30" s="132">
        <v>200000</v>
      </c>
      <c r="D30" s="126">
        <f t="shared" si="0"/>
        <v>0</v>
      </c>
      <c r="E30" s="127">
        <v>200000</v>
      </c>
      <c r="F30" s="5"/>
      <c r="G30" s="5"/>
    </row>
    <row r="31" spans="1:7" ht="13.5" customHeight="1">
      <c r="A31" s="147" t="s">
        <v>104</v>
      </c>
      <c r="B31" s="156" t="s">
        <v>81</v>
      </c>
      <c r="C31" s="133">
        <f>C32+C35</f>
        <v>800900</v>
      </c>
      <c r="D31" s="125">
        <f t="shared" si="0"/>
        <v>0</v>
      </c>
      <c r="E31" s="133">
        <f>E32+E35</f>
        <v>800900</v>
      </c>
      <c r="F31" s="5"/>
      <c r="G31" s="5"/>
    </row>
    <row r="32" spans="1:7" ht="15" customHeight="1">
      <c r="A32" s="147" t="s">
        <v>49</v>
      </c>
      <c r="B32" s="156" t="s">
        <v>47</v>
      </c>
      <c r="C32" s="133">
        <f>SUM(C33:C34)</f>
        <v>38000</v>
      </c>
      <c r="D32" s="125">
        <f t="shared" si="0"/>
        <v>0</v>
      </c>
      <c r="E32" s="134">
        <f>SUM(E33:E34)</f>
        <v>38000</v>
      </c>
      <c r="F32" s="5"/>
      <c r="G32" s="5"/>
    </row>
    <row r="33" spans="1:7" ht="52.5" customHeight="1">
      <c r="A33" s="128" t="s">
        <v>268</v>
      </c>
      <c r="B33" s="150" t="s">
        <v>269</v>
      </c>
      <c r="C33" s="135">
        <v>38000</v>
      </c>
      <c r="D33" s="126">
        <f t="shared" si="0"/>
        <v>-235.3000000000029</v>
      </c>
      <c r="E33" s="127">
        <v>37764.7</v>
      </c>
      <c r="F33" s="5"/>
      <c r="G33" s="5"/>
    </row>
    <row r="34" spans="1:7" ht="25.5" customHeight="1">
      <c r="A34" s="128" t="s">
        <v>270</v>
      </c>
      <c r="B34" s="150" t="s">
        <v>271</v>
      </c>
      <c r="C34" s="135"/>
      <c r="D34" s="126">
        <f t="shared" si="0"/>
        <v>235.3</v>
      </c>
      <c r="E34" s="127">
        <v>235.3</v>
      </c>
      <c r="F34" s="5"/>
      <c r="G34" s="5"/>
    </row>
    <row r="35" spans="1:7" ht="15.75" customHeight="1">
      <c r="A35" s="147" t="s">
        <v>50</v>
      </c>
      <c r="B35" s="156" t="s">
        <v>48</v>
      </c>
      <c r="C35" s="133">
        <f>SUM(C36:C37)</f>
        <v>762900</v>
      </c>
      <c r="D35" s="125">
        <f t="shared" si="0"/>
        <v>0</v>
      </c>
      <c r="E35" s="133">
        <f>SUM(E36:E37)</f>
        <v>762900</v>
      </c>
      <c r="F35" s="5"/>
      <c r="G35" s="5"/>
    </row>
    <row r="36" spans="1:7" ht="51" customHeight="1">
      <c r="A36" s="128" t="s">
        <v>272</v>
      </c>
      <c r="B36" s="150" t="s">
        <v>273</v>
      </c>
      <c r="C36" s="135">
        <v>762900</v>
      </c>
      <c r="D36" s="126">
        <f t="shared" si="0"/>
        <v>-5740.619999999995</v>
      </c>
      <c r="E36" s="127">
        <v>757159.38</v>
      </c>
      <c r="F36" s="5"/>
      <c r="G36" s="5"/>
    </row>
    <row r="37" spans="1:7" ht="27.75" customHeight="1">
      <c r="A37" s="128" t="s">
        <v>274</v>
      </c>
      <c r="B37" s="150" t="s">
        <v>275</v>
      </c>
      <c r="C37" s="135"/>
      <c r="D37" s="126">
        <f t="shared" si="0"/>
        <v>5740.62</v>
      </c>
      <c r="E37" s="127">
        <v>5740.62</v>
      </c>
      <c r="F37" s="5"/>
      <c r="G37" s="5"/>
    </row>
    <row r="38" spans="1:7" ht="14.25" customHeight="1">
      <c r="A38" s="147" t="s">
        <v>107</v>
      </c>
      <c r="B38" s="154" t="s">
        <v>82</v>
      </c>
      <c r="C38" s="125">
        <f>SUM(C39:C44)</f>
        <v>430000</v>
      </c>
      <c r="D38" s="125">
        <f t="shared" si="0"/>
        <v>0</v>
      </c>
      <c r="E38" s="125">
        <f>SUM(E39:E44)</f>
        <v>430000.00000000006</v>
      </c>
      <c r="F38" s="5"/>
      <c r="G38" s="5"/>
    </row>
    <row r="39" spans="1:7" ht="62.25" customHeight="1">
      <c r="A39" s="128" t="s">
        <v>276</v>
      </c>
      <c r="B39" s="150" t="s">
        <v>277</v>
      </c>
      <c r="C39" s="157">
        <v>300000</v>
      </c>
      <c r="D39" s="126">
        <f t="shared" si="0"/>
        <v>-2350.140000000014</v>
      </c>
      <c r="E39" s="127">
        <v>297649.86</v>
      </c>
      <c r="F39" s="5"/>
      <c r="G39" s="5"/>
    </row>
    <row r="40" spans="1:7" ht="49.5" customHeight="1">
      <c r="A40" s="128" t="s">
        <v>278</v>
      </c>
      <c r="B40" s="150" t="s">
        <v>279</v>
      </c>
      <c r="C40" s="157"/>
      <c r="D40" s="126">
        <f t="shared" si="0"/>
        <v>2212.74</v>
      </c>
      <c r="E40" s="127">
        <v>2212.74</v>
      </c>
      <c r="F40" s="5"/>
      <c r="G40" s="5"/>
    </row>
    <row r="41" spans="1:7" ht="74.25" customHeight="1">
      <c r="A41" s="128" t="s">
        <v>280</v>
      </c>
      <c r="B41" s="150" t="s">
        <v>281</v>
      </c>
      <c r="C41" s="157"/>
      <c r="D41" s="126">
        <f t="shared" si="0"/>
        <v>137.4</v>
      </c>
      <c r="E41" s="127">
        <v>137.4</v>
      </c>
      <c r="F41" s="5"/>
      <c r="G41" s="5"/>
    </row>
    <row r="42" spans="1:7" ht="63.75" customHeight="1">
      <c r="A42" s="128" t="s">
        <v>282</v>
      </c>
      <c r="B42" s="150" t="s">
        <v>283</v>
      </c>
      <c r="C42" s="157">
        <v>130000</v>
      </c>
      <c r="D42" s="126">
        <f t="shared" si="0"/>
        <v>-1809.2200000000012</v>
      </c>
      <c r="E42" s="127">
        <v>128190.78</v>
      </c>
      <c r="F42" s="10"/>
      <c r="G42" s="10"/>
    </row>
    <row r="43" spans="1:7" ht="49.5" customHeight="1">
      <c r="A43" s="128" t="s">
        <v>284</v>
      </c>
      <c r="B43" s="150" t="s">
        <v>285</v>
      </c>
      <c r="C43" s="157"/>
      <c r="D43" s="126">
        <f t="shared" si="0"/>
        <v>769.52</v>
      </c>
      <c r="E43" s="127">
        <v>769.52</v>
      </c>
      <c r="F43" s="6"/>
      <c r="G43" s="6"/>
    </row>
    <row r="44" spans="1:7" ht="73.5" customHeight="1">
      <c r="A44" s="128" t="s">
        <v>286</v>
      </c>
      <c r="B44" s="150" t="s">
        <v>287</v>
      </c>
      <c r="C44" s="138"/>
      <c r="D44" s="126">
        <f t="shared" si="0"/>
        <v>1039.7</v>
      </c>
      <c r="E44" s="127">
        <v>1039.7</v>
      </c>
      <c r="F44" s="6"/>
      <c r="G44" s="6"/>
    </row>
    <row r="45" spans="1:7" ht="15.75" customHeight="1">
      <c r="A45" s="147" t="s">
        <v>103</v>
      </c>
      <c r="B45" s="156" t="s">
        <v>94</v>
      </c>
      <c r="C45" s="139">
        <f>C46</f>
        <v>25000</v>
      </c>
      <c r="D45" s="125">
        <f t="shared" si="0"/>
        <v>1360.0699999999997</v>
      </c>
      <c r="E45" s="139">
        <f>E46</f>
        <v>26360.07</v>
      </c>
      <c r="F45" s="6"/>
      <c r="G45" s="6"/>
    </row>
    <row r="46" spans="1:7" ht="76.5" customHeight="1">
      <c r="A46" s="136" t="s">
        <v>39</v>
      </c>
      <c r="B46" s="137" t="s">
        <v>36</v>
      </c>
      <c r="C46" s="138">
        <v>25000</v>
      </c>
      <c r="D46" s="126">
        <f t="shared" si="0"/>
        <v>1360.0699999999997</v>
      </c>
      <c r="E46" s="127">
        <v>26360.07</v>
      </c>
      <c r="F46" s="6"/>
      <c r="G46" s="6"/>
    </row>
    <row r="47" spans="1:7" ht="48.75" customHeight="1">
      <c r="A47" s="147" t="s">
        <v>102</v>
      </c>
      <c r="B47" s="156" t="s">
        <v>95</v>
      </c>
      <c r="C47" s="139">
        <f>C48+C49</f>
        <v>97400</v>
      </c>
      <c r="D47" s="125">
        <f t="shared" si="0"/>
        <v>-25444.380000000005</v>
      </c>
      <c r="E47" s="139">
        <f>E48+E49</f>
        <v>71955.62</v>
      </c>
      <c r="F47" s="6"/>
      <c r="G47" s="6"/>
    </row>
    <row r="48" spans="1:7" ht="72.75" customHeight="1">
      <c r="A48" s="136" t="s">
        <v>37</v>
      </c>
      <c r="B48" s="155" t="s">
        <v>96</v>
      </c>
      <c r="C48" s="126">
        <v>57400</v>
      </c>
      <c r="D48" s="126">
        <f t="shared" si="0"/>
        <v>-32617.77</v>
      </c>
      <c r="E48" s="127">
        <v>24782.23</v>
      </c>
      <c r="F48" s="10"/>
      <c r="G48" s="11"/>
    </row>
    <row r="49" spans="1:7" ht="72" customHeight="1">
      <c r="A49" s="136" t="s">
        <v>40</v>
      </c>
      <c r="B49" s="155" t="s">
        <v>97</v>
      </c>
      <c r="C49" s="126">
        <v>40000</v>
      </c>
      <c r="D49" s="126">
        <f t="shared" si="0"/>
        <v>7173.389999999999</v>
      </c>
      <c r="E49" s="127">
        <v>47173.39</v>
      </c>
      <c r="F49" s="10"/>
      <c r="G49" s="11"/>
    </row>
    <row r="50" spans="1:7" ht="15.75" customHeight="1">
      <c r="A50" s="147" t="s">
        <v>7</v>
      </c>
      <c r="B50" s="156" t="s">
        <v>8</v>
      </c>
      <c r="C50" s="163">
        <f>C51</f>
        <v>6697088.49</v>
      </c>
      <c r="D50" s="163"/>
      <c r="E50" s="163"/>
      <c r="F50" s="10"/>
      <c r="G50" s="11"/>
    </row>
    <row r="51" spans="1:7" ht="38.25" customHeight="1">
      <c r="A51" s="147" t="s">
        <v>101</v>
      </c>
      <c r="B51" s="158" t="s">
        <v>45</v>
      </c>
      <c r="C51" s="163">
        <f>C52+C54+C60</f>
        <v>6697088.49</v>
      </c>
      <c r="D51" s="163"/>
      <c r="E51" s="163"/>
      <c r="F51" s="10"/>
      <c r="G51" s="11"/>
    </row>
    <row r="52" spans="1:7" ht="27" customHeight="1">
      <c r="A52" s="147" t="s">
        <v>98</v>
      </c>
      <c r="B52" s="156" t="s">
        <v>83</v>
      </c>
      <c r="C52" s="163">
        <f>C53</f>
        <v>5315800</v>
      </c>
      <c r="D52" s="163"/>
      <c r="E52" s="163"/>
      <c r="F52" s="10"/>
      <c r="G52" s="11"/>
    </row>
    <row r="53" spans="1:7" ht="25.5" customHeight="1">
      <c r="A53" s="136" t="s">
        <v>86</v>
      </c>
      <c r="B53" s="155" t="s">
        <v>288</v>
      </c>
      <c r="C53" s="162">
        <v>5315800</v>
      </c>
      <c r="D53" s="162"/>
      <c r="E53" s="162"/>
      <c r="F53" s="10"/>
      <c r="G53" s="11"/>
    </row>
    <row r="54" spans="1:7" ht="27.75" customHeight="1">
      <c r="A54" s="159" t="s">
        <v>99</v>
      </c>
      <c r="B54" s="158" t="s">
        <v>84</v>
      </c>
      <c r="C54" s="164">
        <f>C57+C58+C59</f>
        <v>272466.49</v>
      </c>
      <c r="D54" s="164"/>
      <c r="E54" s="164"/>
      <c r="F54" s="6"/>
      <c r="G54" s="6"/>
    </row>
    <row r="55" spans="1:7" ht="24.75" customHeight="1" hidden="1">
      <c r="A55" s="140" t="s">
        <v>289</v>
      </c>
      <c r="B55" s="160" t="s">
        <v>290</v>
      </c>
      <c r="C55" s="138"/>
      <c r="D55" s="126"/>
      <c r="E55" s="126"/>
      <c r="F55" s="6"/>
      <c r="G55" s="6"/>
    </row>
    <row r="56" spans="1:7" ht="24" customHeight="1" hidden="1">
      <c r="A56" s="159" t="s">
        <v>99</v>
      </c>
      <c r="B56" s="158" t="s">
        <v>84</v>
      </c>
      <c r="C56" s="139">
        <f>C57+C58+C59</f>
        <v>272466.49</v>
      </c>
      <c r="D56" s="139">
        <f>D57+D58+D59</f>
        <v>0</v>
      </c>
      <c r="E56" s="139">
        <f>E57+E58+E59</f>
        <v>0</v>
      </c>
      <c r="F56" s="6"/>
      <c r="G56" s="6"/>
    </row>
    <row r="57" spans="1:7" ht="38.25" customHeight="1">
      <c r="A57" s="136" t="s">
        <v>291</v>
      </c>
      <c r="B57" s="160" t="s">
        <v>292</v>
      </c>
      <c r="C57" s="165">
        <v>40500</v>
      </c>
      <c r="D57" s="165"/>
      <c r="E57" s="165"/>
      <c r="F57" s="6"/>
      <c r="G57" s="6"/>
    </row>
    <row r="58" spans="1:7" ht="52.5" customHeight="1">
      <c r="A58" s="140" t="s">
        <v>198</v>
      </c>
      <c r="B58" s="160" t="s">
        <v>293</v>
      </c>
      <c r="C58" s="165">
        <v>193500</v>
      </c>
      <c r="D58" s="165"/>
      <c r="E58" s="165"/>
      <c r="F58" s="6"/>
      <c r="G58" s="6"/>
    </row>
    <row r="59" spans="1:7" ht="36.75" customHeight="1">
      <c r="A59" s="140" t="s">
        <v>85</v>
      </c>
      <c r="B59" s="160" t="s">
        <v>100</v>
      </c>
      <c r="C59" s="162">
        <v>38466.49</v>
      </c>
      <c r="D59" s="162"/>
      <c r="E59" s="162"/>
      <c r="F59" s="6"/>
      <c r="G59" s="6"/>
    </row>
    <row r="60" spans="1:7" ht="16.5" customHeight="1">
      <c r="A60" s="147" t="s">
        <v>199</v>
      </c>
      <c r="B60" s="161" t="s">
        <v>200</v>
      </c>
      <c r="C60" s="163">
        <f>C61+C62</f>
        <v>1108822</v>
      </c>
      <c r="D60" s="163"/>
      <c r="E60" s="163"/>
      <c r="F60" s="6"/>
      <c r="G60" s="6"/>
    </row>
    <row r="61" spans="1:7" ht="72">
      <c r="A61" s="136" t="s">
        <v>201</v>
      </c>
      <c r="B61" s="137" t="s">
        <v>294</v>
      </c>
      <c r="C61" s="162">
        <v>869322</v>
      </c>
      <c r="D61" s="162"/>
      <c r="E61" s="162"/>
      <c r="F61" s="141"/>
      <c r="G61" s="141"/>
    </row>
    <row r="62" spans="1:7" ht="24">
      <c r="A62" s="136" t="s">
        <v>38</v>
      </c>
      <c r="B62" s="137" t="s">
        <v>295</v>
      </c>
      <c r="C62" s="162">
        <v>239500</v>
      </c>
      <c r="D62" s="162"/>
      <c r="E62" s="162"/>
      <c r="F62" s="1"/>
      <c r="G62" s="1"/>
    </row>
    <row r="63" spans="1:5" ht="12.75">
      <c r="A63" s="136"/>
      <c r="B63" s="154" t="s">
        <v>33</v>
      </c>
      <c r="C63" s="142">
        <f>C9+C50</f>
        <v>10292588.49</v>
      </c>
      <c r="D63" s="142">
        <f>E63-C63</f>
        <v>-13641.209999999031</v>
      </c>
      <c r="E63" s="142">
        <f>E9+C50</f>
        <v>10278947.280000001</v>
      </c>
    </row>
    <row r="64" spans="1:5" ht="15">
      <c r="A64" s="3"/>
      <c r="D64" s="6"/>
      <c r="E64" s="6"/>
    </row>
    <row r="65" spans="4:5" ht="12.75">
      <c r="D65" s="143"/>
      <c r="E65" s="141"/>
    </row>
    <row r="66" spans="2:5" ht="12.75">
      <c r="B66" s="4"/>
      <c r="D66" s="1"/>
      <c r="E66" s="1"/>
    </row>
    <row r="72" ht="12.75">
      <c r="B72" s="2"/>
    </row>
    <row r="73" ht="12.75">
      <c r="B73" s="2"/>
    </row>
    <row r="74" ht="12.75">
      <c r="B74" s="2"/>
    </row>
    <row r="75" ht="12.75">
      <c r="B75" s="2"/>
    </row>
  </sheetData>
  <sheetProtection/>
  <mergeCells count="12">
    <mergeCell ref="A5:E5"/>
    <mergeCell ref="C50:E50"/>
    <mergeCell ref="C51:E51"/>
    <mergeCell ref="C52:E52"/>
    <mergeCell ref="C61:E61"/>
    <mergeCell ref="C62:E62"/>
    <mergeCell ref="C59:E59"/>
    <mergeCell ref="C60:E60"/>
    <mergeCell ref="C53:E53"/>
    <mergeCell ref="C54:E54"/>
    <mergeCell ref="C57:E57"/>
    <mergeCell ref="C58:E58"/>
  </mergeCells>
  <printOptions/>
  <pageMargins left="0.7874015748031497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9">
      <selection activeCell="D60" sqref="D60"/>
    </sheetView>
  </sheetViews>
  <sheetFormatPr defaultColWidth="10.375" defaultRowHeight="12.75"/>
  <cols>
    <col min="1" max="1" width="14.00390625" style="21" customWidth="1"/>
    <col min="2" max="2" width="12.375" style="22" customWidth="1"/>
    <col min="3" max="3" width="52.75390625" style="22" customWidth="1"/>
    <col min="4" max="4" width="20.25390625" style="23" customWidth="1"/>
    <col min="5" max="16384" width="10.375" style="13" customWidth="1"/>
  </cols>
  <sheetData>
    <row r="1" spans="1:4" ht="56.25" customHeight="1">
      <c r="A1" s="167"/>
      <c r="B1" s="167"/>
      <c r="C1" s="167"/>
      <c r="D1" s="56" t="s">
        <v>297</v>
      </c>
    </row>
    <row r="2" spans="1:4" ht="42" customHeight="1">
      <c r="A2" s="168" t="s">
        <v>126</v>
      </c>
      <c r="B2" s="168"/>
      <c r="C2" s="168"/>
      <c r="D2" s="168"/>
    </row>
    <row r="3" spans="1:4" ht="15.75" customHeight="1">
      <c r="A3" s="14"/>
      <c r="B3" s="14"/>
      <c r="C3" s="14"/>
      <c r="D3" s="12" t="s">
        <v>61</v>
      </c>
    </row>
    <row r="4" spans="1:4" ht="38.25">
      <c r="A4" s="15" t="s">
        <v>52</v>
      </c>
      <c r="B4" s="16" t="s">
        <v>53</v>
      </c>
      <c r="C4" s="16" t="s">
        <v>54</v>
      </c>
      <c r="D4" s="17" t="s">
        <v>18</v>
      </c>
    </row>
    <row r="5" spans="1:4" ht="12.75">
      <c r="A5" s="15" t="s">
        <v>13</v>
      </c>
      <c r="B5" s="16" t="s">
        <v>14</v>
      </c>
      <c r="C5" s="16" t="s">
        <v>15</v>
      </c>
      <c r="D5" s="17" t="s">
        <v>16</v>
      </c>
    </row>
    <row r="6" spans="1:4" ht="25.5">
      <c r="A6" s="68" t="s">
        <v>127</v>
      </c>
      <c r="B6" s="69"/>
      <c r="C6" s="70" t="s">
        <v>128</v>
      </c>
      <c r="D6" s="71">
        <f>D7</f>
        <v>2626596</v>
      </c>
    </row>
    <row r="7" spans="1:4" ht="25.5">
      <c r="A7" s="68" t="s">
        <v>129</v>
      </c>
      <c r="B7" s="72"/>
      <c r="C7" s="73" t="s">
        <v>130</v>
      </c>
      <c r="D7" s="71">
        <f>D8</f>
        <v>2626596</v>
      </c>
    </row>
    <row r="8" spans="1:4" ht="38.25">
      <c r="A8" s="68" t="s">
        <v>131</v>
      </c>
      <c r="B8" s="72"/>
      <c r="C8" s="108" t="s">
        <v>132</v>
      </c>
      <c r="D8" s="74">
        <f>D9</f>
        <v>2626596</v>
      </c>
    </row>
    <row r="9" spans="1:4" ht="25.5">
      <c r="A9" s="75" t="s">
        <v>133</v>
      </c>
      <c r="B9" s="72"/>
      <c r="C9" s="76" t="s">
        <v>134</v>
      </c>
      <c r="D9" s="77">
        <f>D10</f>
        <v>2626596</v>
      </c>
    </row>
    <row r="10" spans="1:4" ht="25.5">
      <c r="A10" s="75"/>
      <c r="B10" s="72">
        <v>600</v>
      </c>
      <c r="C10" s="76" t="s">
        <v>17</v>
      </c>
      <c r="D10" s="77">
        <v>2626596</v>
      </c>
    </row>
    <row r="11" spans="1:4" ht="25.5">
      <c r="A11" s="68" t="s">
        <v>135</v>
      </c>
      <c r="B11" s="69"/>
      <c r="C11" s="70" t="s">
        <v>117</v>
      </c>
      <c r="D11" s="71">
        <f>D12+D16</f>
        <v>16460</v>
      </c>
    </row>
    <row r="12" spans="1:4" ht="30.75" customHeight="1">
      <c r="A12" s="68" t="s">
        <v>136</v>
      </c>
      <c r="B12" s="72"/>
      <c r="C12" s="73" t="s">
        <v>195</v>
      </c>
      <c r="D12" s="71">
        <f>D13</f>
        <v>12000</v>
      </c>
    </row>
    <row r="13" spans="1:4" ht="25.5">
      <c r="A13" s="75" t="s">
        <v>137</v>
      </c>
      <c r="B13" s="72"/>
      <c r="C13" s="78" t="s">
        <v>138</v>
      </c>
      <c r="D13" s="77">
        <f>D14</f>
        <v>12000</v>
      </c>
    </row>
    <row r="14" spans="1:4" ht="25.5">
      <c r="A14" s="75" t="s">
        <v>139</v>
      </c>
      <c r="B14" s="72"/>
      <c r="C14" s="78" t="s">
        <v>140</v>
      </c>
      <c r="D14" s="77">
        <f>D15</f>
        <v>12000</v>
      </c>
    </row>
    <row r="15" spans="1:4" ht="25.5">
      <c r="A15" s="75"/>
      <c r="B15" s="72" t="s">
        <v>141</v>
      </c>
      <c r="C15" s="78" t="s">
        <v>173</v>
      </c>
      <c r="D15" s="77">
        <v>12000</v>
      </c>
    </row>
    <row r="16" spans="1:4" ht="25.5">
      <c r="A16" s="68" t="s">
        <v>142</v>
      </c>
      <c r="B16" s="72"/>
      <c r="C16" s="73" t="s">
        <v>196</v>
      </c>
      <c r="D16" s="71">
        <f>D17</f>
        <v>4460</v>
      </c>
    </row>
    <row r="17" spans="1:4" ht="26.25" customHeight="1">
      <c r="A17" s="75" t="s">
        <v>143</v>
      </c>
      <c r="B17" s="72"/>
      <c r="C17" s="78" t="s">
        <v>144</v>
      </c>
      <c r="D17" s="77">
        <f>D18</f>
        <v>4460</v>
      </c>
    </row>
    <row r="18" spans="1:4" ht="13.5" customHeight="1">
      <c r="A18" s="75" t="s">
        <v>145</v>
      </c>
      <c r="B18" s="72"/>
      <c r="C18" s="76" t="s">
        <v>146</v>
      </c>
      <c r="D18" s="77">
        <f>D19</f>
        <v>4460</v>
      </c>
    </row>
    <row r="19" spans="1:4" ht="25.5">
      <c r="A19" s="75"/>
      <c r="B19" s="72">
        <v>200</v>
      </c>
      <c r="C19" s="78" t="s">
        <v>173</v>
      </c>
      <c r="D19" s="77">
        <v>4460</v>
      </c>
    </row>
    <row r="20" spans="1:4" ht="38.25">
      <c r="A20" s="68" t="s">
        <v>147</v>
      </c>
      <c r="B20" s="79"/>
      <c r="C20" s="70" t="s">
        <v>148</v>
      </c>
      <c r="D20" s="71">
        <f>D21+D32</f>
        <v>3251564.05</v>
      </c>
    </row>
    <row r="21" spans="1:4" ht="25.5">
      <c r="A21" s="68" t="s">
        <v>149</v>
      </c>
      <c r="B21" s="79"/>
      <c r="C21" s="73" t="s">
        <v>150</v>
      </c>
      <c r="D21" s="71">
        <f>D22+D27</f>
        <v>2509633.05</v>
      </c>
    </row>
    <row r="22" spans="1:4" ht="38.25">
      <c r="A22" s="75" t="s">
        <v>151</v>
      </c>
      <c r="B22" s="79"/>
      <c r="C22" s="76" t="s">
        <v>152</v>
      </c>
      <c r="D22" s="77">
        <f>D23+D25</f>
        <v>2009633.05</v>
      </c>
    </row>
    <row r="23" spans="1:4" ht="28.5" customHeight="1">
      <c r="A23" s="75" t="s">
        <v>153</v>
      </c>
      <c r="B23" s="72"/>
      <c r="C23" s="76" t="s">
        <v>59</v>
      </c>
      <c r="D23" s="77">
        <f>D24</f>
        <v>1512111.05</v>
      </c>
    </row>
    <row r="24" spans="1:4" ht="25.5">
      <c r="A24" s="75"/>
      <c r="B24" s="72">
        <v>200</v>
      </c>
      <c r="C24" s="78" t="s">
        <v>173</v>
      </c>
      <c r="D24" s="77">
        <v>1512111.05</v>
      </c>
    </row>
    <row r="25" spans="1:4" ht="38.25">
      <c r="A25" s="75" t="s">
        <v>202</v>
      </c>
      <c r="B25" s="72"/>
      <c r="C25" s="76" t="s">
        <v>203</v>
      </c>
      <c r="D25" s="77">
        <f>D26</f>
        <v>497522</v>
      </c>
    </row>
    <row r="26" spans="1:4" ht="25.5">
      <c r="A26" s="75"/>
      <c r="B26" s="72">
        <v>200</v>
      </c>
      <c r="C26" s="78" t="s">
        <v>173</v>
      </c>
      <c r="D26" s="77">
        <v>497522</v>
      </c>
    </row>
    <row r="27" spans="1:4" ht="12.75">
      <c r="A27" s="75" t="s">
        <v>225</v>
      </c>
      <c r="B27" s="72"/>
      <c r="C27" s="78" t="s">
        <v>226</v>
      </c>
      <c r="D27" s="77">
        <f>D28+D30</f>
        <v>500000</v>
      </c>
    </row>
    <row r="28" spans="1:4" ht="25.5">
      <c r="A28" s="75" t="s">
        <v>227</v>
      </c>
      <c r="B28" s="72"/>
      <c r="C28" s="78" t="s">
        <v>228</v>
      </c>
      <c r="D28" s="77">
        <f>D29</f>
        <v>450000</v>
      </c>
    </row>
    <row r="29" spans="1:4" ht="25.5">
      <c r="A29" s="75"/>
      <c r="B29" s="72">
        <v>200</v>
      </c>
      <c r="C29" s="78" t="s">
        <v>173</v>
      </c>
      <c r="D29" s="77">
        <v>450000</v>
      </c>
    </row>
    <row r="30" spans="1:4" ht="12.75">
      <c r="A30" s="75" t="s">
        <v>236</v>
      </c>
      <c r="B30" s="72"/>
      <c r="C30" s="78" t="s">
        <v>237</v>
      </c>
      <c r="D30" s="77">
        <f>D31</f>
        <v>50000</v>
      </c>
    </row>
    <row r="31" spans="1:4" ht="25.5">
      <c r="A31" s="75"/>
      <c r="B31" s="72">
        <v>200</v>
      </c>
      <c r="C31" s="78" t="s">
        <v>173</v>
      </c>
      <c r="D31" s="77">
        <v>50000</v>
      </c>
    </row>
    <row r="32" spans="1:4" ht="25.5">
      <c r="A32" s="68" t="s">
        <v>154</v>
      </c>
      <c r="B32" s="79"/>
      <c r="C32" s="73" t="s">
        <v>155</v>
      </c>
      <c r="D32" s="71">
        <f>D33</f>
        <v>741931</v>
      </c>
    </row>
    <row r="33" spans="1:4" ht="38.25">
      <c r="A33" s="75" t="s">
        <v>156</v>
      </c>
      <c r="B33" s="79"/>
      <c r="C33" s="76" t="s">
        <v>157</v>
      </c>
      <c r="D33" s="77">
        <f>D34</f>
        <v>741931</v>
      </c>
    </row>
    <row r="34" spans="1:4" ht="25.5">
      <c r="A34" s="75" t="s">
        <v>158</v>
      </c>
      <c r="B34" s="72"/>
      <c r="C34" s="76" t="s">
        <v>60</v>
      </c>
      <c r="D34" s="77">
        <f>D35</f>
        <v>741931</v>
      </c>
    </row>
    <row r="35" spans="1:4" ht="25.5">
      <c r="A35" s="75"/>
      <c r="B35" s="72">
        <v>200</v>
      </c>
      <c r="C35" s="78" t="s">
        <v>173</v>
      </c>
      <c r="D35" s="77">
        <v>741931</v>
      </c>
    </row>
    <row r="36" spans="1:4" ht="38.25">
      <c r="A36" s="68" t="s">
        <v>159</v>
      </c>
      <c r="B36" s="79"/>
      <c r="C36" s="70" t="s">
        <v>160</v>
      </c>
      <c r="D36" s="71">
        <f>D37+D44</f>
        <v>1242188.7</v>
      </c>
    </row>
    <row r="37" spans="1:4" ht="21" customHeight="1">
      <c r="A37" s="68" t="s">
        <v>161</v>
      </c>
      <c r="B37" s="72"/>
      <c r="C37" s="70" t="s">
        <v>162</v>
      </c>
      <c r="D37" s="71">
        <f>D38+D41</f>
        <v>863050</v>
      </c>
    </row>
    <row r="38" spans="1:4" ht="27" customHeight="1">
      <c r="A38" s="75" t="s">
        <v>163</v>
      </c>
      <c r="B38" s="72"/>
      <c r="C38" s="76" t="s">
        <v>164</v>
      </c>
      <c r="D38" s="77">
        <f>D39</f>
        <v>491250</v>
      </c>
    </row>
    <row r="39" spans="1:4" ht="15" customHeight="1">
      <c r="A39" s="75" t="s">
        <v>165</v>
      </c>
      <c r="B39" s="72"/>
      <c r="C39" s="76" t="s">
        <v>166</v>
      </c>
      <c r="D39" s="77">
        <f>D40</f>
        <v>491250</v>
      </c>
    </row>
    <row r="40" spans="1:4" ht="25.5">
      <c r="A40" s="75"/>
      <c r="B40" s="72" t="s">
        <v>141</v>
      </c>
      <c r="C40" s="78" t="s">
        <v>173</v>
      </c>
      <c r="D40" s="77">
        <v>491250</v>
      </c>
    </row>
    <row r="41" spans="1:4" ht="25.5">
      <c r="A41" s="75" t="s">
        <v>208</v>
      </c>
      <c r="B41" s="72"/>
      <c r="C41" s="76" t="s">
        <v>211</v>
      </c>
      <c r="D41" s="77">
        <f>D42</f>
        <v>371800</v>
      </c>
    </row>
    <row r="42" spans="1:4" ht="29.25" customHeight="1">
      <c r="A42" s="75" t="s">
        <v>209</v>
      </c>
      <c r="B42" s="72"/>
      <c r="C42" s="78" t="s">
        <v>212</v>
      </c>
      <c r="D42" s="77">
        <f>D43</f>
        <v>371800</v>
      </c>
    </row>
    <row r="43" spans="1:4" ht="25.5">
      <c r="A43" s="75"/>
      <c r="B43" s="72">
        <v>200</v>
      </c>
      <c r="C43" s="78" t="s">
        <v>173</v>
      </c>
      <c r="D43" s="77">
        <v>371800</v>
      </c>
    </row>
    <row r="44" spans="1:4" ht="14.25" customHeight="1">
      <c r="A44" s="81" t="s">
        <v>167</v>
      </c>
      <c r="B44" s="81"/>
      <c r="C44" s="70" t="s">
        <v>168</v>
      </c>
      <c r="D44" s="83">
        <f>D45+D50</f>
        <v>379138.7</v>
      </c>
    </row>
    <row r="45" spans="1:4" ht="25.5">
      <c r="A45" s="80" t="s">
        <v>169</v>
      </c>
      <c r="B45" s="80"/>
      <c r="C45" s="76" t="s">
        <v>170</v>
      </c>
      <c r="D45" s="84">
        <f>D46+D48</f>
        <v>333178.77</v>
      </c>
    </row>
    <row r="46" spans="1:4" ht="25.5">
      <c r="A46" s="80" t="s">
        <v>171</v>
      </c>
      <c r="B46" s="80"/>
      <c r="C46" s="76" t="s">
        <v>172</v>
      </c>
      <c r="D46" s="85">
        <f>D47</f>
        <v>33178.77</v>
      </c>
    </row>
    <row r="47" spans="1:4" ht="25.5">
      <c r="A47" s="80"/>
      <c r="B47" s="80" t="s">
        <v>141</v>
      </c>
      <c r="C47" s="78" t="s">
        <v>173</v>
      </c>
      <c r="D47" s="84">
        <v>33178.77</v>
      </c>
    </row>
    <row r="48" spans="1:4" ht="25.5">
      <c r="A48" s="80" t="s">
        <v>174</v>
      </c>
      <c r="B48" s="80"/>
      <c r="C48" s="78" t="s">
        <v>175</v>
      </c>
      <c r="D48" s="84">
        <f>D49</f>
        <v>300000</v>
      </c>
    </row>
    <row r="49" spans="1:4" ht="25.5">
      <c r="A49" s="80"/>
      <c r="B49" s="80" t="s">
        <v>141</v>
      </c>
      <c r="C49" s="78" t="s">
        <v>173</v>
      </c>
      <c r="D49" s="84">
        <v>300000</v>
      </c>
    </row>
    <row r="50" spans="1:4" ht="12.75">
      <c r="A50" s="80" t="s">
        <v>231</v>
      </c>
      <c r="B50" s="80"/>
      <c r="C50" s="78" t="s">
        <v>232</v>
      </c>
      <c r="D50" s="84">
        <f>D51</f>
        <v>45959.93</v>
      </c>
    </row>
    <row r="51" spans="1:4" ht="12.75">
      <c r="A51" s="80" t="s">
        <v>233</v>
      </c>
      <c r="B51" s="80"/>
      <c r="C51" s="78" t="s">
        <v>234</v>
      </c>
      <c r="D51" s="84">
        <f>D52</f>
        <v>45959.93</v>
      </c>
    </row>
    <row r="52" spans="1:4" ht="25.5">
      <c r="A52" s="80"/>
      <c r="B52" s="80" t="s">
        <v>141</v>
      </c>
      <c r="C52" s="78" t="s">
        <v>173</v>
      </c>
      <c r="D52" s="84">
        <v>45959.93</v>
      </c>
    </row>
    <row r="53" spans="1:4" ht="15.75" customHeight="1">
      <c r="A53" s="86" t="s">
        <v>176</v>
      </c>
      <c r="B53" s="87"/>
      <c r="C53" s="73" t="s">
        <v>19</v>
      </c>
      <c r="D53" s="88">
        <f>D54+D79</f>
        <v>4472780.58</v>
      </c>
    </row>
    <row r="54" spans="1:4" ht="25.5">
      <c r="A54" s="89" t="s">
        <v>177</v>
      </c>
      <c r="B54" s="90"/>
      <c r="C54" s="70" t="s">
        <v>188</v>
      </c>
      <c r="D54" s="71">
        <f>D55+D57+D59+D63+D67+D72+D69+D75+D77+D65</f>
        <v>4415514.09</v>
      </c>
    </row>
    <row r="55" spans="1:4" ht="12.75">
      <c r="A55" s="75" t="s">
        <v>178</v>
      </c>
      <c r="B55" s="72"/>
      <c r="C55" s="76" t="s">
        <v>57</v>
      </c>
      <c r="D55" s="77">
        <f>D56</f>
        <v>608152.81</v>
      </c>
    </row>
    <row r="56" spans="1:4" ht="51">
      <c r="A56" s="75"/>
      <c r="B56" s="72">
        <v>100</v>
      </c>
      <c r="C56" s="109" t="s">
        <v>210</v>
      </c>
      <c r="D56" s="77">
        <v>608152.81</v>
      </c>
    </row>
    <row r="57" spans="1:4" ht="25.5">
      <c r="A57" s="91" t="s">
        <v>179</v>
      </c>
      <c r="B57" s="72"/>
      <c r="C57" s="76" t="s">
        <v>62</v>
      </c>
      <c r="D57" s="92">
        <f>D58</f>
        <v>22701.9</v>
      </c>
    </row>
    <row r="58" spans="1:4" ht="51">
      <c r="A58" s="91"/>
      <c r="B58" s="72">
        <v>100</v>
      </c>
      <c r="C58" s="109" t="s">
        <v>210</v>
      </c>
      <c r="D58" s="92">
        <v>22701.9</v>
      </c>
    </row>
    <row r="59" spans="1:4" ht="25.5">
      <c r="A59" s="75" t="s">
        <v>180</v>
      </c>
      <c r="B59" s="72"/>
      <c r="C59" s="76" t="s">
        <v>181</v>
      </c>
      <c r="D59" s="77">
        <f>D60+D61+D62</f>
        <v>3342452.38</v>
      </c>
    </row>
    <row r="60" spans="1:4" ht="51">
      <c r="A60" s="75"/>
      <c r="B60" s="72">
        <v>100</v>
      </c>
      <c r="C60" s="109" t="s">
        <v>210</v>
      </c>
      <c r="D60" s="77">
        <v>2924098.38</v>
      </c>
    </row>
    <row r="61" spans="1:4" ht="25.5">
      <c r="A61" s="75"/>
      <c r="B61" s="72">
        <v>200</v>
      </c>
      <c r="C61" s="78" t="s">
        <v>173</v>
      </c>
      <c r="D61" s="77">
        <v>398254</v>
      </c>
    </row>
    <row r="62" spans="1:4" ht="12.75">
      <c r="A62" s="75"/>
      <c r="B62" s="72">
        <v>800</v>
      </c>
      <c r="C62" s="76" t="s">
        <v>64</v>
      </c>
      <c r="D62" s="77">
        <v>20100</v>
      </c>
    </row>
    <row r="63" spans="1:4" ht="12.75">
      <c r="A63" s="75" t="s">
        <v>182</v>
      </c>
      <c r="B63" s="72"/>
      <c r="C63" s="76" t="s">
        <v>109</v>
      </c>
      <c r="D63" s="77">
        <f>D64</f>
        <v>0</v>
      </c>
    </row>
    <row r="64" spans="1:4" ht="12.75">
      <c r="A64" s="75"/>
      <c r="B64" s="72">
        <v>800</v>
      </c>
      <c r="C64" s="76" t="s">
        <v>64</v>
      </c>
      <c r="D64" s="77">
        <v>0</v>
      </c>
    </row>
    <row r="65" spans="1:4" ht="25.5">
      <c r="A65" s="75" t="s">
        <v>235</v>
      </c>
      <c r="B65" s="72"/>
      <c r="C65" s="76" t="s">
        <v>240</v>
      </c>
      <c r="D65" s="77">
        <f>D66</f>
        <v>180400</v>
      </c>
    </row>
    <row r="66" spans="1:4" ht="25.5">
      <c r="A66" s="75"/>
      <c r="B66" s="72">
        <v>200</v>
      </c>
      <c r="C66" s="78" t="s">
        <v>173</v>
      </c>
      <c r="D66" s="77">
        <v>180400</v>
      </c>
    </row>
    <row r="67" spans="1:4" ht="25.5">
      <c r="A67" s="75" t="s">
        <v>183</v>
      </c>
      <c r="B67" s="72"/>
      <c r="C67" s="76" t="s">
        <v>79</v>
      </c>
      <c r="D67" s="77">
        <f>D68</f>
        <v>1200</v>
      </c>
    </row>
    <row r="68" spans="1:4" ht="25.5">
      <c r="A68" s="75"/>
      <c r="B68" s="72">
        <v>200</v>
      </c>
      <c r="C68" s="78" t="s">
        <v>173</v>
      </c>
      <c r="D68" s="77">
        <v>1200</v>
      </c>
    </row>
    <row r="69" spans="1:4" ht="12.75">
      <c r="A69" s="75" t="s">
        <v>205</v>
      </c>
      <c r="B69" s="72"/>
      <c r="C69" s="76" t="s">
        <v>206</v>
      </c>
      <c r="D69" s="77">
        <f>D70+D71</f>
        <v>40500</v>
      </c>
    </row>
    <row r="70" spans="1:4" ht="51">
      <c r="A70" s="75"/>
      <c r="B70" s="72">
        <v>100</v>
      </c>
      <c r="C70" s="109" t="s">
        <v>210</v>
      </c>
      <c r="D70" s="77">
        <v>6250</v>
      </c>
    </row>
    <row r="71" spans="1:4" ht="25.5">
      <c r="A71" s="75"/>
      <c r="B71" s="72">
        <v>200</v>
      </c>
      <c r="C71" s="78" t="s">
        <v>173</v>
      </c>
      <c r="D71" s="77">
        <v>34250</v>
      </c>
    </row>
    <row r="72" spans="1:4" ht="25.5">
      <c r="A72" s="75" t="s">
        <v>204</v>
      </c>
      <c r="B72" s="72"/>
      <c r="C72" s="111" t="s">
        <v>219</v>
      </c>
      <c r="D72" s="77">
        <f>D73+D74</f>
        <v>193500</v>
      </c>
    </row>
    <row r="73" spans="1:4" ht="51" customHeight="1">
      <c r="A73" s="75"/>
      <c r="B73" s="72">
        <v>100</v>
      </c>
      <c r="C73" s="109" t="s">
        <v>210</v>
      </c>
      <c r="D73" s="77">
        <v>149296</v>
      </c>
    </row>
    <row r="74" spans="1:4" ht="25.5">
      <c r="A74" s="75"/>
      <c r="B74" s="72">
        <v>200</v>
      </c>
      <c r="C74" s="78" t="s">
        <v>173</v>
      </c>
      <c r="D74" s="77">
        <v>44204</v>
      </c>
    </row>
    <row r="75" spans="1:4" ht="38.25">
      <c r="A75" s="75" t="s">
        <v>220</v>
      </c>
      <c r="B75" s="72"/>
      <c r="C75" s="76" t="s">
        <v>207</v>
      </c>
      <c r="D75" s="77">
        <f>D76</f>
        <v>5227</v>
      </c>
    </row>
    <row r="76" spans="1:4" ht="12.75">
      <c r="A76" s="75"/>
      <c r="B76" s="72">
        <v>500</v>
      </c>
      <c r="C76" s="76" t="s">
        <v>221</v>
      </c>
      <c r="D76" s="77">
        <v>5227</v>
      </c>
    </row>
    <row r="77" spans="1:4" ht="12.75">
      <c r="A77" s="75" t="s">
        <v>223</v>
      </c>
      <c r="B77" s="72"/>
      <c r="C77" s="76" t="s">
        <v>224</v>
      </c>
      <c r="D77" s="77">
        <f>D78</f>
        <v>21380</v>
      </c>
    </row>
    <row r="78" spans="1:4" ht="12.75">
      <c r="A78" s="75"/>
      <c r="B78" s="72">
        <v>500</v>
      </c>
      <c r="C78" s="76" t="s">
        <v>221</v>
      </c>
      <c r="D78" s="77">
        <v>21380</v>
      </c>
    </row>
    <row r="79" spans="1:4" ht="38.25">
      <c r="A79" s="68" t="s">
        <v>184</v>
      </c>
      <c r="B79" s="69"/>
      <c r="C79" s="70" t="s">
        <v>22</v>
      </c>
      <c r="D79" s="71">
        <f>D80+D82</f>
        <v>57266.49</v>
      </c>
    </row>
    <row r="80" spans="1:4" ht="25.5">
      <c r="A80" s="75" t="s">
        <v>185</v>
      </c>
      <c r="B80" s="72"/>
      <c r="C80" s="76" t="s">
        <v>21</v>
      </c>
      <c r="D80" s="77">
        <f>D81</f>
        <v>20000</v>
      </c>
    </row>
    <row r="81" spans="1:4" ht="25.5">
      <c r="A81" s="75"/>
      <c r="B81" s="72">
        <v>200</v>
      </c>
      <c r="C81" s="78" t="s">
        <v>173</v>
      </c>
      <c r="D81" s="77">
        <v>20000</v>
      </c>
    </row>
    <row r="82" spans="1:4" ht="65.25" customHeight="1">
      <c r="A82" s="75" t="s">
        <v>186</v>
      </c>
      <c r="B82" s="72"/>
      <c r="C82" s="108" t="s">
        <v>194</v>
      </c>
      <c r="D82" s="77">
        <f>D83</f>
        <v>37266.49</v>
      </c>
    </row>
    <row r="83" spans="1:4" ht="12.75">
      <c r="A83" s="75"/>
      <c r="B83" s="72">
        <v>300</v>
      </c>
      <c r="C83" s="76" t="s">
        <v>125</v>
      </c>
      <c r="D83" s="77">
        <v>37266.49</v>
      </c>
    </row>
    <row r="84" spans="1:4" ht="12.75">
      <c r="A84" s="93"/>
      <c r="B84" s="94"/>
      <c r="C84" s="73" t="s">
        <v>23</v>
      </c>
      <c r="D84" s="88">
        <f>D6+D11+D20+D36+D53</f>
        <v>11609589.33</v>
      </c>
    </row>
  </sheetData>
  <sheetProtection/>
  <mergeCells count="2">
    <mergeCell ref="A1:C1"/>
    <mergeCell ref="A2:D2"/>
  </mergeCells>
  <printOptions/>
  <pageMargins left="0.19" right="0.27" top="0.17" bottom="0.1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91">
      <selection activeCell="E124" sqref="E124"/>
    </sheetView>
  </sheetViews>
  <sheetFormatPr defaultColWidth="10.125" defaultRowHeight="12.75"/>
  <cols>
    <col min="1" max="1" width="5.25390625" style="39" customWidth="1"/>
    <col min="2" max="2" width="7.625" style="39" customWidth="1"/>
    <col min="3" max="3" width="12.25390625" style="39" customWidth="1"/>
    <col min="4" max="4" width="7.875" style="39" customWidth="1"/>
    <col min="5" max="5" width="53.375" style="27" customWidth="1"/>
    <col min="6" max="6" width="15.625" style="27" customWidth="1"/>
    <col min="7" max="7" width="11.875" style="27" bestFit="1" customWidth="1"/>
    <col min="8" max="16384" width="10.125" style="27" customWidth="1"/>
  </cols>
  <sheetData>
    <row r="1" spans="1:6" ht="51.75" customHeight="1">
      <c r="A1" s="24"/>
      <c r="B1" s="24"/>
      <c r="C1" s="24"/>
      <c r="D1" s="24"/>
      <c r="E1" s="25"/>
      <c r="F1" s="56" t="s">
        <v>296</v>
      </c>
    </row>
    <row r="2" spans="1:6" ht="12.75">
      <c r="A2" s="24"/>
      <c r="B2" s="24"/>
      <c r="C2" s="24"/>
      <c r="D2" s="24"/>
      <c r="E2" s="25"/>
      <c r="F2" s="26"/>
    </row>
    <row r="3" spans="1:6" ht="18.75" customHeight="1">
      <c r="A3" s="169" t="s">
        <v>187</v>
      </c>
      <c r="B3" s="169"/>
      <c r="C3" s="169"/>
      <c r="D3" s="169"/>
      <c r="E3" s="169"/>
      <c r="F3" s="169"/>
    </row>
    <row r="4" spans="1:6" ht="12.75">
      <c r="A4" s="28"/>
      <c r="B4" s="28"/>
      <c r="C4" s="28"/>
      <c r="D4" s="28"/>
      <c r="E4" s="29"/>
      <c r="F4" s="12" t="s">
        <v>61</v>
      </c>
    </row>
    <row r="5" spans="1:6" ht="31.5" customHeight="1">
      <c r="A5" s="170" t="s">
        <v>24</v>
      </c>
      <c r="B5" s="170" t="s">
        <v>51</v>
      </c>
      <c r="C5" s="172" t="s">
        <v>52</v>
      </c>
      <c r="D5" s="174" t="s">
        <v>53</v>
      </c>
      <c r="E5" s="174" t="s">
        <v>54</v>
      </c>
      <c r="F5" s="176" t="s">
        <v>18</v>
      </c>
    </row>
    <row r="6" spans="1:6" ht="30" customHeight="1">
      <c r="A6" s="171"/>
      <c r="B6" s="171"/>
      <c r="C6" s="173"/>
      <c r="D6" s="175"/>
      <c r="E6" s="175"/>
      <c r="F6" s="177"/>
    </row>
    <row r="7" spans="1:6" s="31" customFormat="1" ht="11.2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</row>
    <row r="8" spans="1:6" s="35" customFormat="1" ht="33.75" customHeight="1">
      <c r="A8" s="32" t="s">
        <v>0</v>
      </c>
      <c r="B8" s="46" t="s">
        <v>80</v>
      </c>
      <c r="C8" s="46" t="s">
        <v>25</v>
      </c>
      <c r="D8" s="47"/>
      <c r="E8" s="33" t="s">
        <v>73</v>
      </c>
      <c r="F8" s="34"/>
    </row>
    <row r="9" spans="1:6" ht="12.75">
      <c r="A9" s="36"/>
      <c r="B9" s="46" t="s">
        <v>55</v>
      </c>
      <c r="C9" s="48" t="s">
        <v>25</v>
      </c>
      <c r="D9" s="49"/>
      <c r="E9" s="37" t="s">
        <v>26</v>
      </c>
      <c r="F9" s="58">
        <f>F10+F34+F47+F23+F28</f>
        <v>4235772.1899999995</v>
      </c>
    </row>
    <row r="10" spans="1:6" ht="12.75">
      <c r="A10" s="36"/>
      <c r="B10" s="48"/>
      <c r="C10" s="86" t="s">
        <v>176</v>
      </c>
      <c r="D10" s="49"/>
      <c r="E10" s="20" t="s">
        <v>19</v>
      </c>
      <c r="F10" s="58">
        <f>F11+F31</f>
        <v>3951805.19</v>
      </c>
    </row>
    <row r="11" spans="1:6" ht="12.75">
      <c r="A11" s="36"/>
      <c r="B11" s="48"/>
      <c r="C11" s="89" t="s">
        <v>177</v>
      </c>
      <c r="D11" s="49"/>
      <c r="E11" s="18" t="s">
        <v>20</v>
      </c>
      <c r="F11" s="58">
        <f>F12+F15</f>
        <v>3951805.19</v>
      </c>
    </row>
    <row r="12" spans="1:6" ht="27.75" customHeight="1">
      <c r="A12" s="36"/>
      <c r="B12" s="46" t="s">
        <v>56</v>
      </c>
      <c r="C12" s="48" t="s">
        <v>25</v>
      </c>
      <c r="D12" s="49"/>
      <c r="E12" s="110" t="s">
        <v>74</v>
      </c>
      <c r="F12" s="59">
        <f>F13</f>
        <v>608152.81</v>
      </c>
    </row>
    <row r="13" spans="1:6" ht="15.75" customHeight="1">
      <c r="A13" s="36"/>
      <c r="B13" s="48"/>
      <c r="C13" s="75" t="s">
        <v>178</v>
      </c>
      <c r="D13" s="50"/>
      <c r="E13" s="19" t="s">
        <v>57</v>
      </c>
      <c r="F13" s="59">
        <f>F14</f>
        <v>608152.81</v>
      </c>
    </row>
    <row r="14" spans="1:6" ht="54" customHeight="1">
      <c r="A14" s="36"/>
      <c r="B14" s="48"/>
      <c r="C14" s="48"/>
      <c r="D14" s="50">
        <v>100</v>
      </c>
      <c r="E14" s="109" t="s">
        <v>210</v>
      </c>
      <c r="F14" s="59">
        <v>608152.81</v>
      </c>
    </row>
    <row r="15" spans="1:6" ht="19.5" customHeight="1">
      <c r="A15" s="32" t="s">
        <v>0</v>
      </c>
      <c r="B15" s="48"/>
      <c r="C15" s="53"/>
      <c r="D15" s="51"/>
      <c r="E15" s="20" t="s">
        <v>78</v>
      </c>
      <c r="F15" s="58">
        <f>F17+F21</f>
        <v>3343652.38</v>
      </c>
    </row>
    <row r="16" spans="1:6" ht="42" customHeight="1">
      <c r="A16" s="32"/>
      <c r="B16" s="46" t="s">
        <v>63</v>
      </c>
      <c r="C16" s="53"/>
      <c r="D16" s="51"/>
      <c r="E16" s="20" t="s">
        <v>122</v>
      </c>
      <c r="F16" s="58">
        <f>F17</f>
        <v>3342452.38</v>
      </c>
    </row>
    <row r="17" spans="1:6" ht="27.75" customHeight="1">
      <c r="A17" s="36"/>
      <c r="B17" s="48"/>
      <c r="C17" s="91" t="s">
        <v>180</v>
      </c>
      <c r="D17" s="50"/>
      <c r="E17" s="76" t="s">
        <v>181</v>
      </c>
      <c r="F17" s="60">
        <f>F18+F19+F20</f>
        <v>3342452.38</v>
      </c>
    </row>
    <row r="18" spans="1:6" ht="54" customHeight="1">
      <c r="A18" s="36"/>
      <c r="B18" s="48"/>
      <c r="C18" s="52"/>
      <c r="D18" s="50">
        <v>100</v>
      </c>
      <c r="E18" s="109" t="s">
        <v>210</v>
      </c>
      <c r="F18" s="60">
        <v>2924098.38</v>
      </c>
    </row>
    <row r="19" spans="1:6" ht="25.5">
      <c r="A19" s="36"/>
      <c r="B19" s="48"/>
      <c r="C19" s="52"/>
      <c r="D19" s="50">
        <v>200</v>
      </c>
      <c r="E19" s="76" t="s">
        <v>173</v>
      </c>
      <c r="F19" s="60">
        <v>398254</v>
      </c>
    </row>
    <row r="20" spans="1:6" ht="12.75">
      <c r="A20" s="36"/>
      <c r="B20" s="48"/>
      <c r="C20" s="52"/>
      <c r="D20" s="50">
        <v>800</v>
      </c>
      <c r="E20" s="44" t="s">
        <v>64</v>
      </c>
      <c r="F20" s="60">
        <v>20100</v>
      </c>
    </row>
    <row r="21" spans="1:6" ht="18.75" customHeight="1">
      <c r="A21" s="36"/>
      <c r="B21" s="48" t="s">
        <v>63</v>
      </c>
      <c r="C21" s="75" t="s">
        <v>183</v>
      </c>
      <c r="D21" s="50"/>
      <c r="E21" s="44" t="s">
        <v>79</v>
      </c>
      <c r="F21" s="61">
        <f>F22</f>
        <v>1200</v>
      </c>
    </row>
    <row r="22" spans="1:6" ht="27.75" customHeight="1">
      <c r="A22" s="36"/>
      <c r="B22" s="48"/>
      <c r="C22" s="52"/>
      <c r="D22" s="50">
        <v>200</v>
      </c>
      <c r="E22" s="76" t="s">
        <v>173</v>
      </c>
      <c r="F22" s="60">
        <v>1200</v>
      </c>
    </row>
    <row r="23" spans="1:6" ht="38.25">
      <c r="A23" s="32"/>
      <c r="B23" s="46" t="s">
        <v>217</v>
      </c>
      <c r="C23" s="53"/>
      <c r="D23" s="51"/>
      <c r="E23" s="38" t="s">
        <v>218</v>
      </c>
      <c r="F23" s="62">
        <f>F24+F26</f>
        <v>26607</v>
      </c>
    </row>
    <row r="24" spans="1:6" ht="38.25">
      <c r="A24" s="36"/>
      <c r="B24" s="48"/>
      <c r="C24" s="75" t="s">
        <v>220</v>
      </c>
      <c r="D24" s="72"/>
      <c r="E24" s="76" t="s">
        <v>207</v>
      </c>
      <c r="F24" s="77">
        <f>F25</f>
        <v>5227</v>
      </c>
    </row>
    <row r="25" spans="1:6" ht="12.75">
      <c r="A25" s="36"/>
      <c r="B25" s="48"/>
      <c r="C25" s="75"/>
      <c r="D25" s="72">
        <v>500</v>
      </c>
      <c r="E25" s="76" t="s">
        <v>221</v>
      </c>
      <c r="F25" s="77">
        <v>5227</v>
      </c>
    </row>
    <row r="26" spans="1:6" ht="12.75">
      <c r="A26" s="36"/>
      <c r="B26" s="48"/>
      <c r="C26" s="75" t="s">
        <v>223</v>
      </c>
      <c r="D26" s="72"/>
      <c r="E26" s="76" t="s">
        <v>224</v>
      </c>
      <c r="F26" s="77">
        <f>F27</f>
        <v>21380</v>
      </c>
    </row>
    <row r="27" spans="1:6" ht="12.75">
      <c r="A27" s="36"/>
      <c r="B27" s="48"/>
      <c r="C27" s="75"/>
      <c r="D27" s="72">
        <v>500</v>
      </c>
      <c r="E27" s="76" t="s">
        <v>221</v>
      </c>
      <c r="F27" s="77">
        <v>21380</v>
      </c>
    </row>
    <row r="28" spans="1:6" ht="12.75">
      <c r="A28" s="32"/>
      <c r="B28" s="46" t="s">
        <v>238</v>
      </c>
      <c r="C28" s="53"/>
      <c r="D28" s="51"/>
      <c r="E28" s="38" t="s">
        <v>239</v>
      </c>
      <c r="F28" s="62">
        <f>F29</f>
        <v>180400</v>
      </c>
    </row>
    <row r="29" spans="1:6" ht="25.5">
      <c r="A29" s="36"/>
      <c r="B29" s="48"/>
      <c r="C29" s="75" t="s">
        <v>235</v>
      </c>
      <c r="D29" s="72"/>
      <c r="E29" s="112" t="s">
        <v>240</v>
      </c>
      <c r="F29" s="77">
        <f>F30</f>
        <v>180400</v>
      </c>
    </row>
    <row r="30" spans="1:6" ht="25.5">
      <c r="A30" s="36"/>
      <c r="B30" s="48"/>
      <c r="C30" s="75"/>
      <c r="D30" s="50">
        <v>200</v>
      </c>
      <c r="E30" s="76" t="s">
        <v>173</v>
      </c>
      <c r="F30" s="77">
        <v>180400</v>
      </c>
    </row>
    <row r="31" spans="1:6" ht="19.5" customHeight="1">
      <c r="A31" s="32"/>
      <c r="B31" s="53" t="s">
        <v>108</v>
      </c>
      <c r="C31" s="53"/>
      <c r="D31" s="63"/>
      <c r="E31" s="64" t="s">
        <v>124</v>
      </c>
      <c r="F31" s="62">
        <f>F32</f>
        <v>0</v>
      </c>
    </row>
    <row r="32" spans="1:6" ht="18.75" customHeight="1">
      <c r="A32" s="36"/>
      <c r="B32" s="48"/>
      <c r="C32" s="75" t="s">
        <v>182</v>
      </c>
      <c r="D32" s="50"/>
      <c r="E32" s="44" t="s">
        <v>109</v>
      </c>
      <c r="F32" s="60">
        <f>F33</f>
        <v>0</v>
      </c>
    </row>
    <row r="33" spans="1:6" ht="21" customHeight="1">
      <c r="A33" s="36"/>
      <c r="B33" s="48"/>
      <c r="C33" s="52"/>
      <c r="D33" s="50">
        <v>800</v>
      </c>
      <c r="E33" s="44" t="s">
        <v>64</v>
      </c>
      <c r="F33" s="60"/>
    </row>
    <row r="34" spans="1:6" ht="18" customHeight="1">
      <c r="A34" s="36"/>
      <c r="B34" s="46" t="s">
        <v>65</v>
      </c>
      <c r="C34" s="53"/>
      <c r="D34" s="51"/>
      <c r="E34" s="45" t="s">
        <v>66</v>
      </c>
      <c r="F34" s="62">
        <f>F35+F44</f>
        <v>56960</v>
      </c>
    </row>
    <row r="35" spans="1:6" ht="27.75" customHeight="1">
      <c r="A35" s="36"/>
      <c r="B35" s="46"/>
      <c r="C35" s="68" t="s">
        <v>135</v>
      </c>
      <c r="D35" s="69"/>
      <c r="E35" s="70" t="s">
        <v>117</v>
      </c>
      <c r="F35" s="71">
        <f>F36+F40</f>
        <v>16460</v>
      </c>
    </row>
    <row r="36" spans="1:6" ht="28.5" customHeight="1">
      <c r="A36" s="36"/>
      <c r="B36" s="46"/>
      <c r="C36" s="68" t="s">
        <v>136</v>
      </c>
      <c r="D36" s="72"/>
      <c r="E36" s="73" t="s">
        <v>195</v>
      </c>
      <c r="F36" s="71">
        <f>F37</f>
        <v>12000</v>
      </c>
    </row>
    <row r="37" spans="1:6" ht="28.5" customHeight="1">
      <c r="A37" s="36"/>
      <c r="B37" s="46"/>
      <c r="C37" s="75" t="s">
        <v>137</v>
      </c>
      <c r="D37" s="72"/>
      <c r="E37" s="78" t="s">
        <v>138</v>
      </c>
      <c r="F37" s="77">
        <f>F38</f>
        <v>12000</v>
      </c>
    </row>
    <row r="38" spans="1:6" ht="28.5" customHeight="1">
      <c r="A38" s="36"/>
      <c r="B38" s="46"/>
      <c r="C38" s="75" t="s">
        <v>139</v>
      </c>
      <c r="D38" s="72"/>
      <c r="E38" s="78" t="s">
        <v>140</v>
      </c>
      <c r="F38" s="77">
        <f>F39</f>
        <v>12000</v>
      </c>
    </row>
    <row r="39" spans="1:6" ht="28.5" customHeight="1">
      <c r="A39" s="36"/>
      <c r="B39" s="46"/>
      <c r="C39" s="75"/>
      <c r="D39" s="72" t="s">
        <v>141</v>
      </c>
      <c r="E39" s="76" t="s">
        <v>173</v>
      </c>
      <c r="F39" s="77">
        <v>12000</v>
      </c>
    </row>
    <row r="40" spans="1:6" ht="30.75" customHeight="1">
      <c r="A40" s="36"/>
      <c r="B40" s="48"/>
      <c r="C40" s="68" t="s">
        <v>142</v>
      </c>
      <c r="D40" s="72"/>
      <c r="E40" s="73" t="s">
        <v>196</v>
      </c>
      <c r="F40" s="71">
        <f>F41</f>
        <v>4460</v>
      </c>
    </row>
    <row r="41" spans="1:6" ht="28.5" customHeight="1">
      <c r="A41" s="36"/>
      <c r="B41" s="48"/>
      <c r="C41" s="75" t="s">
        <v>143</v>
      </c>
      <c r="D41" s="72"/>
      <c r="E41" s="78" t="s">
        <v>144</v>
      </c>
      <c r="F41" s="77">
        <f>F42</f>
        <v>4460</v>
      </c>
    </row>
    <row r="42" spans="1:6" ht="18" customHeight="1">
      <c r="A42" s="36"/>
      <c r="B42" s="48"/>
      <c r="C42" s="75" t="s">
        <v>145</v>
      </c>
      <c r="D42" s="72"/>
      <c r="E42" s="76" t="s">
        <v>146</v>
      </c>
      <c r="F42" s="77">
        <f>F43</f>
        <v>4460</v>
      </c>
    </row>
    <row r="43" spans="1:6" ht="28.5" customHeight="1">
      <c r="A43" s="36"/>
      <c r="B43" s="48"/>
      <c r="C43" s="75"/>
      <c r="D43" s="72">
        <v>200</v>
      </c>
      <c r="E43" s="76" t="s">
        <v>173</v>
      </c>
      <c r="F43" s="77">
        <v>4460</v>
      </c>
    </row>
    <row r="44" spans="1:6" ht="21.75" customHeight="1">
      <c r="A44" s="32"/>
      <c r="B44" s="46"/>
      <c r="C44" s="68" t="s">
        <v>205</v>
      </c>
      <c r="D44" s="69"/>
      <c r="E44" s="70" t="s">
        <v>206</v>
      </c>
      <c r="F44" s="71">
        <f>F45+F46</f>
        <v>40500</v>
      </c>
    </row>
    <row r="45" spans="1:6" ht="56.25" customHeight="1">
      <c r="A45" s="36"/>
      <c r="B45" s="48"/>
      <c r="C45" s="75"/>
      <c r="D45" s="72">
        <v>100</v>
      </c>
      <c r="E45" s="109" t="s">
        <v>210</v>
      </c>
      <c r="F45" s="77">
        <v>6250</v>
      </c>
    </row>
    <row r="46" spans="1:6" ht="28.5" customHeight="1">
      <c r="A46" s="36"/>
      <c r="B46" s="48"/>
      <c r="C46" s="75"/>
      <c r="D46" s="72">
        <v>200</v>
      </c>
      <c r="E46" s="76" t="s">
        <v>173</v>
      </c>
      <c r="F46" s="77">
        <v>34250</v>
      </c>
    </row>
    <row r="47" spans="1:6" ht="28.5" customHeight="1">
      <c r="A47" s="36"/>
      <c r="B47" s="48"/>
      <c r="C47" s="68" t="s">
        <v>184</v>
      </c>
      <c r="D47" s="51"/>
      <c r="E47" s="18" t="s">
        <v>22</v>
      </c>
      <c r="F47" s="62">
        <f>F48</f>
        <v>20000</v>
      </c>
    </row>
    <row r="48" spans="1:6" ht="28.5" customHeight="1">
      <c r="A48" s="36"/>
      <c r="B48" s="48"/>
      <c r="C48" s="75" t="s">
        <v>185</v>
      </c>
      <c r="D48" s="50"/>
      <c r="E48" s="44" t="s">
        <v>21</v>
      </c>
      <c r="F48" s="60">
        <f>F49</f>
        <v>20000</v>
      </c>
    </row>
    <row r="49" spans="1:6" ht="28.5" customHeight="1">
      <c r="A49" s="36"/>
      <c r="B49" s="48"/>
      <c r="C49" s="52"/>
      <c r="D49" s="50">
        <v>200</v>
      </c>
      <c r="E49" s="76" t="s">
        <v>173</v>
      </c>
      <c r="F49" s="60">
        <v>20000</v>
      </c>
    </row>
    <row r="50" spans="1:6" ht="18.75" customHeight="1">
      <c r="A50" s="32"/>
      <c r="B50" s="46" t="s">
        <v>213</v>
      </c>
      <c r="C50" s="53"/>
      <c r="D50" s="51"/>
      <c r="E50" s="38" t="s">
        <v>214</v>
      </c>
      <c r="F50" s="62">
        <f>F51</f>
        <v>193500</v>
      </c>
    </row>
    <row r="51" spans="1:6" ht="17.25" customHeight="1">
      <c r="A51" s="36"/>
      <c r="B51" s="48" t="s">
        <v>215</v>
      </c>
      <c r="C51" s="52"/>
      <c r="D51" s="50"/>
      <c r="E51" s="44" t="s">
        <v>216</v>
      </c>
      <c r="F51" s="60">
        <f>F52</f>
        <v>193500</v>
      </c>
    </row>
    <row r="52" spans="1:6" ht="29.25" customHeight="1">
      <c r="A52" s="36"/>
      <c r="B52" s="48"/>
      <c r="C52" s="75" t="s">
        <v>204</v>
      </c>
      <c r="D52" s="72"/>
      <c r="E52" s="111" t="s">
        <v>219</v>
      </c>
      <c r="F52" s="77">
        <f>F53+F54</f>
        <v>193500</v>
      </c>
    </row>
    <row r="53" spans="1:6" ht="54" customHeight="1">
      <c r="A53" s="36"/>
      <c r="B53" s="48"/>
      <c r="C53" s="75"/>
      <c r="D53" s="72">
        <v>100</v>
      </c>
      <c r="E53" s="109" t="s">
        <v>210</v>
      </c>
      <c r="F53" s="77">
        <v>149296</v>
      </c>
    </row>
    <row r="54" spans="1:6" ht="28.5" customHeight="1">
      <c r="A54" s="36"/>
      <c r="B54" s="48"/>
      <c r="C54" s="75"/>
      <c r="D54" s="72">
        <v>200</v>
      </c>
      <c r="E54" s="76" t="s">
        <v>173</v>
      </c>
      <c r="F54" s="77">
        <v>44204</v>
      </c>
    </row>
    <row r="55" spans="1:6" ht="18.75" customHeight="1">
      <c r="A55" s="32"/>
      <c r="B55" s="46" t="s">
        <v>67</v>
      </c>
      <c r="C55" s="53"/>
      <c r="D55" s="50"/>
      <c r="E55" s="38" t="s">
        <v>29</v>
      </c>
      <c r="F55" s="40">
        <f>F56</f>
        <v>3251564.05</v>
      </c>
    </row>
    <row r="56" spans="1:6" ht="21" customHeight="1">
      <c r="A56" s="32"/>
      <c r="B56" s="46" t="s">
        <v>68</v>
      </c>
      <c r="C56" s="52"/>
      <c r="D56" s="50"/>
      <c r="E56" s="44" t="s">
        <v>69</v>
      </c>
      <c r="F56" s="41">
        <f>F57</f>
        <v>3251564.05</v>
      </c>
    </row>
    <row r="57" spans="1:6" ht="38.25" customHeight="1">
      <c r="A57" s="32"/>
      <c r="B57" s="46"/>
      <c r="C57" s="68" t="s">
        <v>147</v>
      </c>
      <c r="D57" s="79"/>
      <c r="E57" s="70" t="s">
        <v>148</v>
      </c>
      <c r="F57" s="71">
        <f>F58+F69</f>
        <v>3251564.05</v>
      </c>
    </row>
    <row r="58" spans="1:6" ht="28.5" customHeight="1">
      <c r="A58" s="32"/>
      <c r="B58" s="46"/>
      <c r="C58" s="68" t="s">
        <v>149</v>
      </c>
      <c r="D58" s="79"/>
      <c r="E58" s="73" t="s">
        <v>150</v>
      </c>
      <c r="F58" s="71">
        <f>F59+F64</f>
        <v>2509633.05</v>
      </c>
    </row>
    <row r="59" spans="1:6" ht="40.5" customHeight="1">
      <c r="A59" s="36"/>
      <c r="B59" s="46"/>
      <c r="C59" s="75" t="s">
        <v>151</v>
      </c>
      <c r="D59" s="79"/>
      <c r="E59" s="76" t="s">
        <v>152</v>
      </c>
      <c r="F59" s="77">
        <f>F60+F62</f>
        <v>2009633.05</v>
      </c>
    </row>
    <row r="60" spans="1:6" ht="25.5">
      <c r="A60" s="36"/>
      <c r="B60" s="54"/>
      <c r="C60" s="75" t="s">
        <v>153</v>
      </c>
      <c r="D60" s="72"/>
      <c r="E60" s="76" t="s">
        <v>59</v>
      </c>
      <c r="F60" s="77">
        <f>F61</f>
        <v>1512111.05</v>
      </c>
    </row>
    <row r="61" spans="1:6" ht="25.5">
      <c r="A61" s="36"/>
      <c r="B61" s="48"/>
      <c r="C61" s="75"/>
      <c r="D61" s="72">
        <v>200</v>
      </c>
      <c r="E61" s="76" t="s">
        <v>173</v>
      </c>
      <c r="F61" s="77">
        <v>1512111.05</v>
      </c>
    </row>
    <row r="62" spans="1:6" ht="38.25">
      <c r="A62" s="36"/>
      <c r="B62" s="48"/>
      <c r="C62" s="75" t="s">
        <v>202</v>
      </c>
      <c r="D62" s="72"/>
      <c r="E62" s="76" t="s">
        <v>203</v>
      </c>
      <c r="F62" s="77">
        <f>F63</f>
        <v>497522</v>
      </c>
    </row>
    <row r="63" spans="1:6" ht="25.5">
      <c r="A63" s="36"/>
      <c r="B63" s="48"/>
      <c r="C63" s="75"/>
      <c r="D63" s="72">
        <v>200</v>
      </c>
      <c r="E63" s="76" t="s">
        <v>173</v>
      </c>
      <c r="F63" s="77">
        <v>497522</v>
      </c>
    </row>
    <row r="64" spans="1:6" ht="12.75">
      <c r="A64" s="36"/>
      <c r="B64" s="48"/>
      <c r="C64" s="75" t="s">
        <v>225</v>
      </c>
      <c r="D64" s="72"/>
      <c r="E64" s="78" t="s">
        <v>226</v>
      </c>
      <c r="F64" s="77">
        <f>F65+F67</f>
        <v>500000</v>
      </c>
    </row>
    <row r="65" spans="1:6" ht="25.5">
      <c r="A65" s="36"/>
      <c r="B65" s="48"/>
      <c r="C65" s="75" t="s">
        <v>227</v>
      </c>
      <c r="D65" s="72"/>
      <c r="E65" s="78" t="s">
        <v>228</v>
      </c>
      <c r="F65" s="77">
        <f>F66</f>
        <v>450000</v>
      </c>
    </row>
    <row r="66" spans="1:6" ht="25.5">
      <c r="A66" s="36"/>
      <c r="B66" s="48"/>
      <c r="C66" s="75"/>
      <c r="D66" s="72">
        <v>200</v>
      </c>
      <c r="E66" s="78" t="s">
        <v>173</v>
      </c>
      <c r="F66" s="77">
        <v>450000</v>
      </c>
    </row>
    <row r="67" spans="1:6" ht="12.75">
      <c r="A67" s="36"/>
      <c r="B67" s="48"/>
      <c r="C67" s="75" t="s">
        <v>236</v>
      </c>
      <c r="D67" s="72"/>
      <c r="E67" s="78" t="s">
        <v>237</v>
      </c>
      <c r="F67" s="77">
        <f>F68</f>
        <v>50000</v>
      </c>
    </row>
    <row r="68" spans="1:6" ht="25.5">
      <c r="A68" s="36"/>
      <c r="B68" s="48"/>
      <c r="C68" s="75"/>
      <c r="D68" s="72">
        <v>200</v>
      </c>
      <c r="E68" s="76" t="s">
        <v>173</v>
      </c>
      <c r="F68" s="77">
        <v>50000</v>
      </c>
    </row>
    <row r="69" spans="1:6" ht="25.5">
      <c r="A69" s="36"/>
      <c r="B69" s="48"/>
      <c r="C69" s="68" t="s">
        <v>154</v>
      </c>
      <c r="D69" s="79"/>
      <c r="E69" s="73" t="s">
        <v>155</v>
      </c>
      <c r="F69" s="71">
        <f>F70</f>
        <v>741931</v>
      </c>
    </row>
    <row r="70" spans="1:6" ht="40.5" customHeight="1">
      <c r="A70" s="32"/>
      <c r="B70" s="48"/>
      <c r="C70" s="75" t="s">
        <v>156</v>
      </c>
      <c r="D70" s="79"/>
      <c r="E70" s="76" t="s">
        <v>157</v>
      </c>
      <c r="F70" s="77">
        <f>F71</f>
        <v>741931</v>
      </c>
    </row>
    <row r="71" spans="1:6" ht="29.25" customHeight="1">
      <c r="A71" s="32"/>
      <c r="B71" s="48"/>
      <c r="C71" s="75" t="s">
        <v>158</v>
      </c>
      <c r="D71" s="72"/>
      <c r="E71" s="76" t="s">
        <v>60</v>
      </c>
      <c r="F71" s="77">
        <f>F72</f>
        <v>741931</v>
      </c>
    </row>
    <row r="72" spans="1:6" ht="29.25" customHeight="1">
      <c r="A72" s="32"/>
      <c r="B72" s="48"/>
      <c r="C72" s="75"/>
      <c r="D72" s="72">
        <v>200</v>
      </c>
      <c r="E72" s="76" t="s">
        <v>173</v>
      </c>
      <c r="F72" s="77">
        <v>741931</v>
      </c>
    </row>
    <row r="73" spans="1:6" ht="12.75">
      <c r="A73" s="36"/>
      <c r="B73" s="46" t="s">
        <v>70</v>
      </c>
      <c r="C73" s="55"/>
      <c r="D73" s="51"/>
      <c r="E73" s="18" t="s">
        <v>30</v>
      </c>
      <c r="F73" s="43">
        <f>F74</f>
        <v>1242188.7</v>
      </c>
    </row>
    <row r="74" spans="1:6" ht="38.25">
      <c r="A74" s="36"/>
      <c r="B74" s="46" t="s">
        <v>70</v>
      </c>
      <c r="C74" s="68" t="s">
        <v>159</v>
      </c>
      <c r="D74" s="79"/>
      <c r="E74" s="70" t="s">
        <v>160</v>
      </c>
      <c r="F74" s="71">
        <f>F75+F83</f>
        <v>1242188.7</v>
      </c>
    </row>
    <row r="75" spans="1:6" ht="12.75">
      <c r="A75" s="36"/>
      <c r="B75" s="46" t="s">
        <v>190</v>
      </c>
      <c r="C75" s="75"/>
      <c r="D75" s="72"/>
      <c r="E75" s="70" t="s">
        <v>192</v>
      </c>
      <c r="F75" s="71">
        <f>F76</f>
        <v>863050</v>
      </c>
    </row>
    <row r="76" spans="1:6" ht="16.5" customHeight="1">
      <c r="A76" s="36"/>
      <c r="B76" s="46"/>
      <c r="C76" s="68" t="s">
        <v>161</v>
      </c>
      <c r="D76" s="72"/>
      <c r="E76" s="70" t="s">
        <v>162</v>
      </c>
      <c r="F76" s="71">
        <f>F77+F80</f>
        <v>863050</v>
      </c>
    </row>
    <row r="77" spans="1:6" ht="25.5">
      <c r="A77" s="36"/>
      <c r="B77" s="48"/>
      <c r="C77" s="75" t="s">
        <v>163</v>
      </c>
      <c r="D77" s="72"/>
      <c r="E77" s="76" t="s">
        <v>164</v>
      </c>
      <c r="F77" s="77">
        <f>F78</f>
        <v>491250</v>
      </c>
    </row>
    <row r="78" spans="1:6" ht="12.75">
      <c r="A78" s="36"/>
      <c r="B78" s="48"/>
      <c r="C78" s="75" t="s">
        <v>165</v>
      </c>
      <c r="D78" s="72"/>
      <c r="E78" s="76" t="s">
        <v>166</v>
      </c>
      <c r="F78" s="77">
        <f>F79</f>
        <v>491250</v>
      </c>
    </row>
    <row r="79" spans="1:6" ht="30" customHeight="1">
      <c r="A79" s="36"/>
      <c r="B79" s="46"/>
      <c r="C79" s="75"/>
      <c r="D79" s="72" t="s">
        <v>141</v>
      </c>
      <c r="E79" s="76" t="s">
        <v>173</v>
      </c>
      <c r="F79" s="77">
        <v>491250</v>
      </c>
    </row>
    <row r="80" spans="1:6" ht="28.5" customHeight="1">
      <c r="A80" s="36"/>
      <c r="B80" s="46"/>
      <c r="C80" s="75" t="s">
        <v>208</v>
      </c>
      <c r="D80" s="72"/>
      <c r="E80" s="76" t="s">
        <v>211</v>
      </c>
      <c r="F80" s="77">
        <f>F81</f>
        <v>371800</v>
      </c>
    </row>
    <row r="81" spans="1:6" ht="38.25" customHeight="1">
      <c r="A81" s="36"/>
      <c r="B81" s="46"/>
      <c r="C81" s="75" t="s">
        <v>209</v>
      </c>
      <c r="D81" s="72"/>
      <c r="E81" s="78" t="s">
        <v>212</v>
      </c>
      <c r="F81" s="77">
        <f>F82</f>
        <v>371800</v>
      </c>
    </row>
    <row r="82" spans="1:6" ht="27.75" customHeight="1">
      <c r="A82" s="36"/>
      <c r="B82" s="46"/>
      <c r="C82" s="75"/>
      <c r="D82" s="72">
        <v>200</v>
      </c>
      <c r="E82" s="76" t="s">
        <v>173</v>
      </c>
      <c r="F82" s="77">
        <v>371800</v>
      </c>
    </row>
    <row r="83" spans="1:6" ht="16.5" customHeight="1">
      <c r="A83" s="36"/>
      <c r="B83" s="46" t="s">
        <v>191</v>
      </c>
      <c r="C83" s="75"/>
      <c r="D83" s="72"/>
      <c r="E83" s="70" t="s">
        <v>193</v>
      </c>
      <c r="F83" s="71">
        <f>F84</f>
        <v>379138.7</v>
      </c>
    </row>
    <row r="84" spans="1:6" ht="16.5" customHeight="1">
      <c r="A84" s="36"/>
      <c r="B84" s="46"/>
      <c r="C84" s="81" t="s">
        <v>167</v>
      </c>
      <c r="D84" s="81"/>
      <c r="E84" s="82" t="s">
        <v>168</v>
      </c>
      <c r="F84" s="83">
        <f>F85+F90</f>
        <v>379138.7</v>
      </c>
    </row>
    <row r="85" spans="1:6" ht="16.5" customHeight="1">
      <c r="A85" s="36"/>
      <c r="B85" s="46"/>
      <c r="C85" s="80" t="s">
        <v>169</v>
      </c>
      <c r="D85" s="80"/>
      <c r="E85" s="76" t="s">
        <v>170</v>
      </c>
      <c r="F85" s="84">
        <f>F86+F88</f>
        <v>333178.77</v>
      </c>
    </row>
    <row r="86" spans="1:6" ht="30" customHeight="1">
      <c r="A86" s="36"/>
      <c r="B86" s="46"/>
      <c r="C86" s="80" t="s">
        <v>171</v>
      </c>
      <c r="D86" s="80"/>
      <c r="E86" s="76" t="s">
        <v>172</v>
      </c>
      <c r="F86" s="85">
        <f>F87</f>
        <v>33178.77</v>
      </c>
    </row>
    <row r="87" spans="1:6" ht="26.25" customHeight="1">
      <c r="A87" s="36"/>
      <c r="B87" s="46"/>
      <c r="C87" s="80"/>
      <c r="D87" s="80" t="s">
        <v>141</v>
      </c>
      <c r="E87" s="76" t="s">
        <v>173</v>
      </c>
      <c r="F87" s="84">
        <v>33178.77</v>
      </c>
    </row>
    <row r="88" spans="1:6" ht="29.25" customHeight="1">
      <c r="A88" s="36"/>
      <c r="B88" s="46"/>
      <c r="C88" s="80" t="s">
        <v>174</v>
      </c>
      <c r="D88" s="80"/>
      <c r="E88" s="78" t="s">
        <v>175</v>
      </c>
      <c r="F88" s="84">
        <f>F89</f>
        <v>300000</v>
      </c>
    </row>
    <row r="89" spans="1:6" ht="28.5" customHeight="1">
      <c r="A89" s="36"/>
      <c r="B89" s="46"/>
      <c r="C89" s="80"/>
      <c r="D89" s="80" t="s">
        <v>141</v>
      </c>
      <c r="E89" s="76" t="s">
        <v>173</v>
      </c>
      <c r="F89" s="84">
        <v>300000</v>
      </c>
    </row>
    <row r="90" spans="1:6" ht="18.75" customHeight="1">
      <c r="A90" s="36"/>
      <c r="B90" s="46"/>
      <c r="C90" s="80" t="s">
        <v>231</v>
      </c>
      <c r="D90" s="80"/>
      <c r="E90" s="112" t="s">
        <v>232</v>
      </c>
      <c r="F90" s="84">
        <f>F91</f>
        <v>45959.93</v>
      </c>
    </row>
    <row r="91" spans="1:6" ht="17.25" customHeight="1">
      <c r="A91" s="36"/>
      <c r="B91" s="46"/>
      <c r="C91" s="80" t="s">
        <v>233</v>
      </c>
      <c r="D91" s="80"/>
      <c r="E91" s="112" t="s">
        <v>234</v>
      </c>
      <c r="F91" s="84">
        <f>F92</f>
        <v>45959.93</v>
      </c>
    </row>
    <row r="92" spans="1:6" ht="28.5" customHeight="1">
      <c r="A92" s="36"/>
      <c r="B92" s="46"/>
      <c r="C92" s="80"/>
      <c r="D92" s="80" t="s">
        <v>141</v>
      </c>
      <c r="E92" s="76" t="s">
        <v>173</v>
      </c>
      <c r="F92" s="84">
        <v>45959.93</v>
      </c>
    </row>
    <row r="93" spans="1:6" ht="12.75">
      <c r="A93" s="36"/>
      <c r="B93" s="46" t="s">
        <v>71</v>
      </c>
      <c r="C93" s="53"/>
      <c r="D93" s="51"/>
      <c r="E93" s="33" t="s">
        <v>27</v>
      </c>
      <c r="F93" s="40">
        <f>F94</f>
        <v>2626596</v>
      </c>
    </row>
    <row r="94" spans="1:6" ht="30.75" customHeight="1">
      <c r="A94" s="36"/>
      <c r="B94" s="46" t="s">
        <v>72</v>
      </c>
      <c r="C94" s="68" t="s">
        <v>127</v>
      </c>
      <c r="D94" s="69"/>
      <c r="E94" s="70" t="s">
        <v>128</v>
      </c>
      <c r="F94" s="71">
        <f>F95</f>
        <v>2626596</v>
      </c>
    </row>
    <row r="95" spans="1:6" ht="28.5" customHeight="1">
      <c r="A95" s="36"/>
      <c r="B95" s="48"/>
      <c r="C95" s="68" t="s">
        <v>129</v>
      </c>
      <c r="D95" s="72"/>
      <c r="E95" s="73" t="s">
        <v>130</v>
      </c>
      <c r="F95" s="71">
        <f>F96</f>
        <v>2626596</v>
      </c>
    </row>
    <row r="96" spans="1:6" ht="28.5" customHeight="1">
      <c r="A96" s="36"/>
      <c r="B96" s="48"/>
      <c r="C96" s="68" t="s">
        <v>131</v>
      </c>
      <c r="D96" s="72"/>
      <c r="E96" s="108" t="s">
        <v>132</v>
      </c>
      <c r="F96" s="74">
        <f>F97</f>
        <v>2626596</v>
      </c>
    </row>
    <row r="97" spans="1:6" ht="28.5" customHeight="1">
      <c r="A97" s="36"/>
      <c r="B97" s="48"/>
      <c r="C97" s="75" t="s">
        <v>133</v>
      </c>
      <c r="D97" s="72"/>
      <c r="E97" s="76" t="s">
        <v>134</v>
      </c>
      <c r="F97" s="77">
        <f>F98</f>
        <v>2626596</v>
      </c>
    </row>
    <row r="98" spans="1:6" ht="28.5" customHeight="1">
      <c r="A98" s="36"/>
      <c r="B98" s="48"/>
      <c r="C98" s="75"/>
      <c r="D98" s="72">
        <v>600</v>
      </c>
      <c r="E98" s="76" t="s">
        <v>17</v>
      </c>
      <c r="F98" s="77">
        <v>2626596</v>
      </c>
    </row>
    <row r="99" spans="1:6" ht="16.5" customHeight="1">
      <c r="A99" s="32"/>
      <c r="B99" s="46" t="s">
        <v>75</v>
      </c>
      <c r="C99" s="53"/>
      <c r="D99" s="51"/>
      <c r="E99" s="18" t="s">
        <v>28</v>
      </c>
      <c r="F99" s="42">
        <f>F100</f>
        <v>37266.49</v>
      </c>
    </row>
    <row r="100" spans="1:6" ht="44.25" customHeight="1">
      <c r="A100" s="32"/>
      <c r="B100" s="46"/>
      <c r="C100" s="68" t="s">
        <v>184</v>
      </c>
      <c r="D100" s="69"/>
      <c r="E100" s="70" t="s">
        <v>22</v>
      </c>
      <c r="F100" s="42">
        <f>F101</f>
        <v>37266.49</v>
      </c>
    </row>
    <row r="101" spans="1:6" ht="67.5" customHeight="1">
      <c r="A101" s="36"/>
      <c r="B101" s="46" t="s">
        <v>76</v>
      </c>
      <c r="C101" s="68" t="s">
        <v>186</v>
      </c>
      <c r="D101" s="72"/>
      <c r="E101" s="108" t="s">
        <v>194</v>
      </c>
      <c r="F101" s="77">
        <f>F102</f>
        <v>37266.49</v>
      </c>
    </row>
    <row r="102" spans="1:6" ht="12.75">
      <c r="A102" s="36"/>
      <c r="B102" s="48"/>
      <c r="C102" s="75"/>
      <c r="D102" s="72">
        <v>300</v>
      </c>
      <c r="E102" s="76" t="s">
        <v>125</v>
      </c>
      <c r="F102" s="77">
        <v>37266.49</v>
      </c>
    </row>
    <row r="103" spans="1:6" ht="12.75">
      <c r="A103" s="65" t="s">
        <v>0</v>
      </c>
      <c r="B103" s="52"/>
      <c r="C103" s="53"/>
      <c r="D103" s="63"/>
      <c r="E103" s="20" t="s">
        <v>111</v>
      </c>
      <c r="F103" s="66">
        <f>F104</f>
        <v>22701.9</v>
      </c>
    </row>
    <row r="104" spans="1:6" ht="12.75">
      <c r="A104" s="65"/>
      <c r="B104" s="53" t="s">
        <v>55</v>
      </c>
      <c r="C104" s="53"/>
      <c r="D104" s="63"/>
      <c r="E104" s="20" t="s">
        <v>123</v>
      </c>
      <c r="F104" s="66">
        <f>F105</f>
        <v>22701.9</v>
      </c>
    </row>
    <row r="105" spans="1:6" ht="38.25">
      <c r="A105" s="65"/>
      <c r="B105" s="53" t="s">
        <v>58</v>
      </c>
      <c r="C105" s="53"/>
      <c r="D105" s="63"/>
      <c r="E105" s="20" t="s">
        <v>197</v>
      </c>
      <c r="F105" s="66">
        <f>F106</f>
        <v>22701.9</v>
      </c>
    </row>
    <row r="106" spans="1:6" ht="25.5">
      <c r="A106" s="67"/>
      <c r="B106" s="52"/>
      <c r="C106" s="91" t="s">
        <v>179</v>
      </c>
      <c r="D106" s="72"/>
      <c r="E106" s="76" t="s">
        <v>62</v>
      </c>
      <c r="F106" s="92">
        <f>F107</f>
        <v>22701.9</v>
      </c>
    </row>
    <row r="107" spans="1:6" ht="51">
      <c r="A107" s="67"/>
      <c r="B107" s="52"/>
      <c r="C107" s="91"/>
      <c r="D107" s="72">
        <v>100</v>
      </c>
      <c r="E107" s="109" t="s">
        <v>210</v>
      </c>
      <c r="F107" s="92">
        <v>22701.9</v>
      </c>
    </row>
    <row r="108" spans="1:6" ht="12.75">
      <c r="A108" s="36"/>
      <c r="B108" s="48"/>
      <c r="C108" s="52"/>
      <c r="D108" s="50"/>
      <c r="E108" s="18" t="s">
        <v>77</v>
      </c>
      <c r="F108" s="42">
        <f>F9+F55+F73+F93+F99+F103+F50</f>
        <v>11609589.33</v>
      </c>
    </row>
  </sheetData>
  <sheetProtection/>
  <mergeCells count="7">
    <mergeCell ref="A3:F3"/>
    <mergeCell ref="A5:A6"/>
    <mergeCell ref="B5:B6"/>
    <mergeCell ref="C5:C6"/>
    <mergeCell ref="D5:D6"/>
    <mergeCell ref="E5:E6"/>
    <mergeCell ref="F5:F6"/>
  </mergeCells>
  <printOptions/>
  <pageMargins left="0.19" right="0.2" top="0.33" bottom="1" header="0.2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1.625" style="0" customWidth="1"/>
    <col min="2" max="2" width="23.75390625" style="0" customWidth="1"/>
    <col min="3" max="3" width="40.875" style="0" customWidth="1"/>
    <col min="4" max="4" width="20.875" style="0" customWidth="1"/>
  </cols>
  <sheetData>
    <row r="1" ht="12.75">
      <c r="D1" s="7" t="s">
        <v>299</v>
      </c>
    </row>
    <row r="2" ht="12.75">
      <c r="D2" s="7" t="s">
        <v>110</v>
      </c>
    </row>
    <row r="3" ht="12.75">
      <c r="D3" s="7" t="s">
        <v>87</v>
      </c>
    </row>
    <row r="4" ht="12.75">
      <c r="D4" s="7" t="s">
        <v>298</v>
      </c>
    </row>
    <row r="6" spans="2:4" ht="26.25" customHeight="1">
      <c r="B6" s="178" t="s">
        <v>189</v>
      </c>
      <c r="C6" s="178"/>
      <c r="D6" s="178"/>
    </row>
    <row r="7" spans="2:4" ht="15">
      <c r="B7" s="95"/>
      <c r="C7" s="95"/>
      <c r="D7" s="96" t="s">
        <v>34</v>
      </c>
    </row>
    <row r="8" spans="2:4" ht="64.5" customHeight="1">
      <c r="B8" s="97" t="s">
        <v>118</v>
      </c>
      <c r="C8" s="98" t="s">
        <v>119</v>
      </c>
      <c r="D8" s="99" t="s">
        <v>116</v>
      </c>
    </row>
    <row r="9" spans="2:4" ht="26.25" customHeight="1">
      <c r="B9" s="100" t="s">
        <v>88</v>
      </c>
      <c r="C9" s="101" t="s">
        <v>89</v>
      </c>
      <c r="D9" s="102">
        <f>D10</f>
        <v>-1330642.0500000007</v>
      </c>
    </row>
    <row r="10" spans="2:4" ht="30" customHeight="1">
      <c r="B10" s="103" t="s">
        <v>120</v>
      </c>
      <c r="C10" s="57" t="s">
        <v>121</v>
      </c>
      <c r="D10" s="104">
        <f>D11+D12</f>
        <v>-1330642.0500000007</v>
      </c>
    </row>
    <row r="11" spans="2:4" ht="30.75" customHeight="1">
      <c r="B11" s="105" t="s">
        <v>112</v>
      </c>
      <c r="C11" s="106" t="s">
        <v>113</v>
      </c>
      <c r="D11" s="107">
        <v>-11609589.33</v>
      </c>
    </row>
    <row r="12" spans="2:4" ht="32.25" customHeight="1">
      <c r="B12" s="105" t="s">
        <v>114</v>
      </c>
      <c r="C12" s="106" t="s">
        <v>115</v>
      </c>
      <c r="D12" s="107">
        <v>10278947.28</v>
      </c>
    </row>
    <row r="13" ht="12.75">
      <c r="D13" s="8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User</cp:lastModifiedBy>
  <cp:lastPrinted>2017-01-09T04:46:30Z</cp:lastPrinted>
  <dcterms:created xsi:type="dcterms:W3CDTF">2006-06-15T09:03:35Z</dcterms:created>
  <dcterms:modified xsi:type="dcterms:W3CDTF">2017-01-09T04:47:07Z</dcterms:modified>
  <cp:category/>
  <cp:version/>
  <cp:contentType/>
  <cp:contentStatus/>
</cp:coreProperties>
</file>